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8759391\Downloads\"/>
    </mc:Choice>
  </mc:AlternateContent>
  <bookViews>
    <workbookView xWindow="0" yWindow="0" windowWidth="15840" windowHeight="18480"/>
  </bookViews>
  <sheets>
    <sheet name="PLANILHA" sheetId="20" r:id="rId1"/>
  </sheets>
  <definedNames>
    <definedName name="_xlnm._FilterDatabase" localSheetId="0" hidden="1">PLANILHA!$A$7:$J$588</definedName>
    <definedName name="_xlnm.Print_Area" localSheetId="0">PLANILHA!$A$1:$J$595</definedName>
    <definedName name="_xlnm.Print_Titles" localSheetId="0">PLANILHA!$2:$7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0" l="1"/>
  <c r="I9" i="20"/>
  <c r="J9" i="20" s="1"/>
  <c r="F10" i="20"/>
  <c r="I10" i="20"/>
  <c r="F11" i="20"/>
  <c r="I11" i="20"/>
  <c r="J11" i="20"/>
  <c r="F12" i="20"/>
  <c r="I12" i="20"/>
  <c r="F13" i="20"/>
  <c r="I13" i="20"/>
  <c r="J13" i="20" s="1"/>
  <c r="F14" i="20"/>
  <c r="I14" i="20"/>
  <c r="F15" i="20"/>
  <c r="J15" i="20" s="1"/>
  <c r="I15" i="20"/>
  <c r="F16" i="20"/>
  <c r="I16" i="20"/>
  <c r="F17" i="20"/>
  <c r="I17" i="20"/>
  <c r="F19" i="20"/>
  <c r="I19" i="20"/>
  <c r="F20" i="20"/>
  <c r="I20" i="20"/>
  <c r="F21" i="20"/>
  <c r="I21" i="20"/>
  <c r="F22" i="20"/>
  <c r="J22" i="20" s="1"/>
  <c r="I22" i="20"/>
  <c r="F23" i="20"/>
  <c r="I23" i="20"/>
  <c r="F24" i="20"/>
  <c r="I24" i="20"/>
  <c r="J24" i="20" s="1"/>
  <c r="F25" i="20"/>
  <c r="I25" i="20"/>
  <c r="F26" i="20"/>
  <c r="J26" i="20" s="1"/>
  <c r="I26" i="20"/>
  <c r="F27" i="20"/>
  <c r="I27" i="20"/>
  <c r="J27" i="20" s="1"/>
  <c r="F29" i="20"/>
  <c r="I29" i="20"/>
  <c r="J29" i="20"/>
  <c r="F30" i="20"/>
  <c r="I30" i="20"/>
  <c r="F31" i="20"/>
  <c r="I31" i="20"/>
  <c r="J31" i="20" s="1"/>
  <c r="F32" i="20"/>
  <c r="I32" i="20"/>
  <c r="F33" i="20"/>
  <c r="I33" i="20"/>
  <c r="J33" i="20" s="1"/>
  <c r="F35" i="20"/>
  <c r="I35" i="20"/>
  <c r="J35" i="20"/>
  <c r="F36" i="20"/>
  <c r="I36" i="20"/>
  <c r="J36" i="20" s="1"/>
  <c r="F37" i="20"/>
  <c r="I37" i="20"/>
  <c r="J37" i="20" s="1"/>
  <c r="F38" i="20"/>
  <c r="I38" i="20"/>
  <c r="F39" i="20"/>
  <c r="I39" i="20"/>
  <c r="J39" i="20" s="1"/>
  <c r="F40" i="20"/>
  <c r="I40" i="20"/>
  <c r="F41" i="20"/>
  <c r="I41" i="20"/>
  <c r="J41" i="20" s="1"/>
  <c r="F42" i="20"/>
  <c r="I42" i="20"/>
  <c r="J42" i="20"/>
  <c r="F43" i="20"/>
  <c r="J43" i="20" s="1"/>
  <c r="I43" i="20"/>
  <c r="F44" i="20"/>
  <c r="I44" i="20"/>
  <c r="F45" i="20"/>
  <c r="I45" i="20"/>
  <c r="J45" i="20"/>
  <c r="F46" i="20"/>
  <c r="I46" i="20"/>
  <c r="J46" i="20" s="1"/>
  <c r="F47" i="20"/>
  <c r="I47" i="20"/>
  <c r="J47" i="20" s="1"/>
  <c r="F49" i="20"/>
  <c r="I49" i="20"/>
  <c r="J49" i="20" s="1"/>
  <c r="F50" i="20"/>
  <c r="I50" i="20"/>
  <c r="F51" i="20"/>
  <c r="I51" i="20"/>
  <c r="J51" i="20" s="1"/>
  <c r="F52" i="20"/>
  <c r="I52" i="20"/>
  <c r="J52" i="20" s="1"/>
  <c r="F53" i="20"/>
  <c r="I53" i="20"/>
  <c r="F54" i="20"/>
  <c r="I54" i="20"/>
  <c r="J54" i="20" s="1"/>
  <c r="F55" i="20"/>
  <c r="I55" i="20"/>
  <c r="F56" i="20"/>
  <c r="I56" i="20"/>
  <c r="F57" i="20"/>
  <c r="I57" i="20"/>
  <c r="J57" i="20" s="1"/>
  <c r="F59" i="20"/>
  <c r="I59" i="20"/>
  <c r="F60" i="20"/>
  <c r="I60" i="20"/>
  <c r="J60" i="20" s="1"/>
  <c r="F61" i="20"/>
  <c r="I61" i="20"/>
  <c r="J61" i="20" s="1"/>
  <c r="F63" i="20"/>
  <c r="I63" i="20"/>
  <c r="J63" i="20" s="1"/>
  <c r="F64" i="20"/>
  <c r="I64" i="20"/>
  <c r="J64" i="20"/>
  <c r="F65" i="20"/>
  <c r="I65" i="20"/>
  <c r="J65" i="20" s="1"/>
  <c r="K65" i="20" s="1"/>
  <c r="F66" i="20"/>
  <c r="I66" i="20"/>
  <c r="J66" i="20" s="1"/>
  <c r="F67" i="20"/>
  <c r="I67" i="20"/>
  <c r="J67" i="20" s="1"/>
  <c r="F68" i="20"/>
  <c r="I68" i="20"/>
  <c r="J68" i="20" s="1"/>
  <c r="F69" i="20"/>
  <c r="I69" i="20"/>
  <c r="F70" i="20"/>
  <c r="I70" i="20"/>
  <c r="J70" i="20" s="1"/>
  <c r="F71" i="20"/>
  <c r="I71" i="20"/>
  <c r="F72" i="20"/>
  <c r="I72" i="20"/>
  <c r="F74" i="20"/>
  <c r="I74" i="20"/>
  <c r="J74" i="20" s="1"/>
  <c r="F75" i="20"/>
  <c r="I75" i="20"/>
  <c r="J75" i="20" s="1"/>
  <c r="F76" i="20"/>
  <c r="I76" i="20"/>
  <c r="F77" i="20"/>
  <c r="I77" i="20"/>
  <c r="J77" i="20" s="1"/>
  <c r="F78" i="20"/>
  <c r="J78" i="20" s="1"/>
  <c r="I78" i="20"/>
  <c r="F79" i="20"/>
  <c r="I79" i="20"/>
  <c r="F80" i="20"/>
  <c r="I80" i="20"/>
  <c r="F81" i="20"/>
  <c r="I81" i="20"/>
  <c r="J81" i="20"/>
  <c r="F82" i="20"/>
  <c r="J82" i="20" s="1"/>
  <c r="I82" i="20"/>
  <c r="F83" i="20"/>
  <c r="I83" i="20"/>
  <c r="F84" i="20"/>
  <c r="I84" i="20"/>
  <c r="F85" i="20"/>
  <c r="J85" i="20" s="1"/>
  <c r="I85" i="20"/>
  <c r="F86" i="20"/>
  <c r="I86" i="20"/>
  <c r="J86" i="20" s="1"/>
  <c r="F87" i="20"/>
  <c r="I87" i="20"/>
  <c r="J87" i="20"/>
  <c r="F88" i="20"/>
  <c r="I88" i="20"/>
  <c r="F89" i="20"/>
  <c r="I89" i="20"/>
  <c r="J89" i="20" s="1"/>
  <c r="F90" i="20"/>
  <c r="I90" i="20"/>
  <c r="J90" i="20" s="1"/>
  <c r="F91" i="20"/>
  <c r="I91" i="20"/>
  <c r="J91" i="20"/>
  <c r="F93" i="20"/>
  <c r="I93" i="20"/>
  <c r="J93" i="20" s="1"/>
  <c r="F94" i="20"/>
  <c r="J94" i="20" s="1"/>
  <c r="I94" i="20"/>
  <c r="F95" i="20"/>
  <c r="I95" i="20"/>
  <c r="F97" i="20"/>
  <c r="I97" i="20"/>
  <c r="F98" i="20"/>
  <c r="I98" i="20"/>
  <c r="F99" i="20"/>
  <c r="I99" i="20"/>
  <c r="J99" i="20" s="1"/>
  <c r="F100" i="20"/>
  <c r="J100" i="20" s="1"/>
  <c r="I100" i="20"/>
  <c r="F101" i="20"/>
  <c r="I101" i="20"/>
  <c r="J101" i="20" s="1"/>
  <c r="F102" i="20"/>
  <c r="I102" i="20"/>
  <c r="J102" i="20" s="1"/>
  <c r="F103" i="20"/>
  <c r="I103" i="20"/>
  <c r="J103" i="20"/>
  <c r="F104" i="20"/>
  <c r="I104" i="20"/>
  <c r="J104" i="20"/>
  <c r="F105" i="20"/>
  <c r="I105" i="20"/>
  <c r="F106" i="20"/>
  <c r="I106" i="20"/>
  <c r="J106" i="20" s="1"/>
  <c r="F107" i="20"/>
  <c r="I107" i="20"/>
  <c r="J107" i="20" s="1"/>
  <c r="F108" i="20"/>
  <c r="I108" i="20"/>
  <c r="F109" i="20"/>
  <c r="I109" i="20"/>
  <c r="J109" i="20" s="1"/>
  <c r="F110" i="20"/>
  <c r="I110" i="20"/>
  <c r="J110" i="20" s="1"/>
  <c r="F111" i="20"/>
  <c r="I111" i="20"/>
  <c r="J111" i="20" s="1"/>
  <c r="F112" i="20"/>
  <c r="I112" i="20"/>
  <c r="J112" i="20" s="1"/>
  <c r="F113" i="20"/>
  <c r="I113" i="20"/>
  <c r="F114" i="20"/>
  <c r="I114" i="20"/>
  <c r="F115" i="20"/>
  <c r="I115" i="20"/>
  <c r="J115" i="20" s="1"/>
  <c r="F116" i="20"/>
  <c r="I116" i="20"/>
  <c r="J116" i="20" s="1"/>
  <c r="F117" i="20"/>
  <c r="I117" i="20"/>
  <c r="F118" i="20"/>
  <c r="I118" i="20"/>
  <c r="F119" i="20"/>
  <c r="I119" i="20"/>
  <c r="F121" i="20"/>
  <c r="I121" i="20"/>
  <c r="F122" i="20"/>
  <c r="J122" i="20" s="1"/>
  <c r="I122" i="20"/>
  <c r="F123" i="20"/>
  <c r="J123" i="20" s="1"/>
  <c r="I123" i="20"/>
  <c r="F125" i="20"/>
  <c r="J125" i="20" s="1"/>
  <c r="I125" i="20"/>
  <c r="F126" i="20"/>
  <c r="I126" i="20"/>
  <c r="J126" i="20" s="1"/>
  <c r="F127" i="20"/>
  <c r="I127" i="20"/>
  <c r="J127" i="20"/>
  <c r="F129" i="20"/>
  <c r="I129" i="20"/>
  <c r="F130" i="20"/>
  <c r="I130" i="20"/>
  <c r="F131" i="20"/>
  <c r="I131" i="20"/>
  <c r="F132" i="20"/>
  <c r="I132" i="20"/>
  <c r="F133" i="20"/>
  <c r="I133" i="20"/>
  <c r="J133" i="20" s="1"/>
  <c r="F134" i="20"/>
  <c r="I134" i="20"/>
  <c r="J134" i="20" s="1"/>
  <c r="F135" i="20"/>
  <c r="I135" i="20"/>
  <c r="F136" i="20"/>
  <c r="I136" i="20"/>
  <c r="J136" i="20"/>
  <c r="F137" i="20"/>
  <c r="I137" i="20"/>
  <c r="J137" i="20" s="1"/>
  <c r="F138" i="20"/>
  <c r="I138" i="20"/>
  <c r="F139" i="20"/>
  <c r="I139" i="20"/>
  <c r="F140" i="20"/>
  <c r="I140" i="20"/>
  <c r="J140" i="20" s="1"/>
  <c r="F141" i="20"/>
  <c r="I141" i="20"/>
  <c r="J141" i="20" s="1"/>
  <c r="F142" i="20"/>
  <c r="I142" i="20"/>
  <c r="J142" i="20" s="1"/>
  <c r="F144" i="20"/>
  <c r="I144" i="20"/>
  <c r="F145" i="20"/>
  <c r="I145" i="20"/>
  <c r="F146" i="20"/>
  <c r="I146" i="20"/>
  <c r="J146" i="20"/>
  <c r="F147" i="20"/>
  <c r="J147" i="20" s="1"/>
  <c r="I147" i="20"/>
  <c r="F148" i="20"/>
  <c r="J148" i="20" s="1"/>
  <c r="I148" i="20"/>
  <c r="F149" i="20"/>
  <c r="J149" i="20" s="1"/>
  <c r="I149" i="20"/>
  <c r="F150" i="20"/>
  <c r="I150" i="20"/>
  <c r="F151" i="20"/>
  <c r="I151" i="20"/>
  <c r="F152" i="20"/>
  <c r="I152" i="20"/>
  <c r="F153" i="20"/>
  <c r="I153" i="20"/>
  <c r="F154" i="20"/>
  <c r="I154" i="20"/>
  <c r="F155" i="20"/>
  <c r="I155" i="20"/>
  <c r="J155" i="20" s="1"/>
  <c r="F156" i="20"/>
  <c r="I156" i="20"/>
  <c r="F157" i="20"/>
  <c r="I157" i="20"/>
  <c r="F158" i="20"/>
  <c r="I158" i="20"/>
  <c r="J158" i="20" s="1"/>
  <c r="F159" i="20"/>
  <c r="I159" i="20"/>
  <c r="J159" i="20" s="1"/>
  <c r="F160" i="20"/>
  <c r="I160" i="20"/>
  <c r="F161" i="20"/>
  <c r="I161" i="20"/>
  <c r="F162" i="20"/>
  <c r="I162" i="20"/>
  <c r="J162" i="20"/>
  <c r="F163" i="20"/>
  <c r="I163" i="20"/>
  <c r="J163" i="20" s="1"/>
  <c r="F164" i="20"/>
  <c r="J164" i="20" s="1"/>
  <c r="I164" i="20"/>
  <c r="F165" i="20"/>
  <c r="J165" i="20" s="1"/>
  <c r="I165" i="20"/>
  <c r="F166" i="20"/>
  <c r="I166" i="20"/>
  <c r="J166" i="20" s="1"/>
  <c r="F167" i="20"/>
  <c r="I167" i="20"/>
  <c r="F168" i="20"/>
  <c r="I168" i="20"/>
  <c r="F169" i="20"/>
  <c r="I169" i="20"/>
  <c r="J169" i="20"/>
  <c r="F170" i="20"/>
  <c r="I170" i="20"/>
  <c r="J170" i="20" s="1"/>
  <c r="F171" i="20"/>
  <c r="I171" i="20"/>
  <c r="F172" i="20"/>
  <c r="I172" i="20"/>
  <c r="F173" i="20"/>
  <c r="I173" i="20"/>
  <c r="J173" i="20" s="1"/>
  <c r="F174" i="20"/>
  <c r="I174" i="20"/>
  <c r="J174" i="20" s="1"/>
  <c r="F175" i="20"/>
  <c r="I175" i="20"/>
  <c r="F176" i="20"/>
  <c r="I176" i="20"/>
  <c r="F177" i="20"/>
  <c r="I177" i="20"/>
  <c r="J177" i="20" s="1"/>
  <c r="F178" i="20"/>
  <c r="I178" i="20"/>
  <c r="J178" i="20" s="1"/>
  <c r="F179" i="20"/>
  <c r="I179" i="20"/>
  <c r="F180" i="20"/>
  <c r="I180" i="20"/>
  <c r="F181" i="20"/>
  <c r="I181" i="20"/>
  <c r="J181" i="20" s="1"/>
  <c r="F182" i="20"/>
  <c r="I182" i="20"/>
  <c r="F183" i="20"/>
  <c r="I183" i="20"/>
  <c r="J183" i="20" s="1"/>
  <c r="F184" i="20"/>
  <c r="I184" i="20"/>
  <c r="F185" i="20"/>
  <c r="J185" i="20" s="1"/>
  <c r="I185" i="20"/>
  <c r="F186" i="20"/>
  <c r="I186" i="20"/>
  <c r="J186" i="20"/>
  <c r="F187" i="20"/>
  <c r="I187" i="20"/>
  <c r="F188" i="20"/>
  <c r="I188" i="20"/>
  <c r="F189" i="20"/>
  <c r="I189" i="20"/>
  <c r="J189" i="20"/>
  <c r="F190" i="20"/>
  <c r="J190" i="20" s="1"/>
  <c r="I190" i="20"/>
  <c r="F191" i="20"/>
  <c r="I191" i="20"/>
  <c r="J191" i="20"/>
  <c r="F192" i="20"/>
  <c r="I192" i="20"/>
  <c r="F193" i="20"/>
  <c r="I193" i="20"/>
  <c r="F194" i="20"/>
  <c r="I194" i="20"/>
  <c r="J194" i="20"/>
  <c r="F195" i="20"/>
  <c r="I195" i="20"/>
  <c r="F196" i="20"/>
  <c r="I196" i="20"/>
  <c r="F197" i="20"/>
  <c r="J197" i="20" s="1"/>
  <c r="I197" i="20"/>
  <c r="F198" i="20"/>
  <c r="I198" i="20"/>
  <c r="J198" i="20" s="1"/>
  <c r="F199" i="20"/>
  <c r="I199" i="20"/>
  <c r="J199" i="20" s="1"/>
  <c r="F200" i="20"/>
  <c r="I200" i="20"/>
  <c r="F201" i="20"/>
  <c r="I201" i="20"/>
  <c r="J201" i="20" s="1"/>
  <c r="F202" i="20"/>
  <c r="I202" i="20"/>
  <c r="F203" i="20"/>
  <c r="I203" i="20"/>
  <c r="F204" i="20"/>
  <c r="I204" i="20"/>
  <c r="F205" i="20"/>
  <c r="I205" i="20"/>
  <c r="J205" i="20" s="1"/>
  <c r="F206" i="20"/>
  <c r="I206" i="20"/>
  <c r="F207" i="20"/>
  <c r="I207" i="20"/>
  <c r="F208" i="20"/>
  <c r="J208" i="20" s="1"/>
  <c r="I208" i="20"/>
  <c r="F209" i="20"/>
  <c r="I209" i="20"/>
  <c r="F210" i="20"/>
  <c r="I210" i="20"/>
  <c r="J210" i="20"/>
  <c r="F211" i="20"/>
  <c r="I211" i="20"/>
  <c r="J211" i="20" s="1"/>
  <c r="F212" i="20"/>
  <c r="J212" i="20" s="1"/>
  <c r="I212" i="20"/>
  <c r="F213" i="20"/>
  <c r="J213" i="20" s="1"/>
  <c r="I213" i="20"/>
  <c r="F214" i="20"/>
  <c r="I214" i="20"/>
  <c r="J214" i="20" s="1"/>
  <c r="F215" i="20"/>
  <c r="I215" i="20"/>
  <c r="F216" i="20"/>
  <c r="I216" i="20"/>
  <c r="F217" i="20"/>
  <c r="I217" i="20"/>
  <c r="J217" i="20"/>
  <c r="F218" i="20"/>
  <c r="I218" i="20"/>
  <c r="F219" i="20"/>
  <c r="I219" i="20"/>
  <c r="J219" i="20" s="1"/>
  <c r="F220" i="20"/>
  <c r="I220" i="20"/>
  <c r="F221" i="20"/>
  <c r="I221" i="20"/>
  <c r="F222" i="20"/>
  <c r="I222" i="20"/>
  <c r="J222" i="20" s="1"/>
  <c r="F225" i="20"/>
  <c r="I225" i="20"/>
  <c r="J225" i="20" s="1"/>
  <c r="F226" i="20"/>
  <c r="I226" i="20"/>
  <c r="F227" i="20"/>
  <c r="I227" i="20"/>
  <c r="J227" i="20" s="1"/>
  <c r="F228" i="20"/>
  <c r="I228" i="20"/>
  <c r="J228" i="20"/>
  <c r="F229" i="20"/>
  <c r="I229" i="20"/>
  <c r="F230" i="20"/>
  <c r="I230" i="20"/>
  <c r="F231" i="20"/>
  <c r="J231" i="20" s="1"/>
  <c r="I231" i="20"/>
  <c r="F232" i="20"/>
  <c r="I232" i="20"/>
  <c r="J232" i="20" s="1"/>
  <c r="F233" i="20"/>
  <c r="I233" i="20"/>
  <c r="F234" i="20"/>
  <c r="J234" i="20" s="1"/>
  <c r="I234" i="20"/>
  <c r="F235" i="20"/>
  <c r="I235" i="20"/>
  <c r="J235" i="20" s="1"/>
  <c r="F236" i="20"/>
  <c r="I236" i="20"/>
  <c r="F237" i="20"/>
  <c r="I237" i="20"/>
  <c r="F238" i="20"/>
  <c r="I238" i="20"/>
  <c r="J238" i="20" s="1"/>
  <c r="F239" i="20"/>
  <c r="I239" i="20"/>
  <c r="F240" i="20"/>
  <c r="I240" i="20"/>
  <c r="F241" i="20"/>
  <c r="I241" i="20"/>
  <c r="F242" i="20"/>
  <c r="I242" i="20"/>
  <c r="F243" i="20"/>
  <c r="I243" i="20"/>
  <c r="F244" i="20"/>
  <c r="I244" i="20"/>
  <c r="J244" i="20"/>
  <c r="F245" i="20"/>
  <c r="I245" i="20"/>
  <c r="F246" i="20"/>
  <c r="I246" i="20"/>
  <c r="J246" i="20" s="1"/>
  <c r="F247" i="20"/>
  <c r="I247" i="20"/>
  <c r="F248" i="20"/>
  <c r="I248" i="20"/>
  <c r="F249" i="20"/>
  <c r="I249" i="20"/>
  <c r="F250" i="20"/>
  <c r="I250" i="20"/>
  <c r="F251" i="20"/>
  <c r="I251" i="20"/>
  <c r="F252" i="20"/>
  <c r="I252" i="20"/>
  <c r="J252" i="20" s="1"/>
  <c r="F253" i="20"/>
  <c r="I253" i="20"/>
  <c r="F254" i="20"/>
  <c r="J254" i="20" s="1"/>
  <c r="I254" i="20"/>
  <c r="F255" i="20"/>
  <c r="I255" i="20"/>
  <c r="J255" i="20"/>
  <c r="F256" i="20"/>
  <c r="I256" i="20"/>
  <c r="J256" i="20" s="1"/>
  <c r="F257" i="20"/>
  <c r="I257" i="20"/>
  <c r="F258" i="20"/>
  <c r="I258" i="20"/>
  <c r="J258" i="20"/>
  <c r="F259" i="20"/>
  <c r="I259" i="20"/>
  <c r="J259" i="20"/>
  <c r="F260" i="20"/>
  <c r="I260" i="20"/>
  <c r="F261" i="20"/>
  <c r="I261" i="20"/>
  <c r="F262" i="20"/>
  <c r="I262" i="20"/>
  <c r="J262" i="20" s="1"/>
  <c r="F263" i="20"/>
  <c r="I263" i="20"/>
  <c r="J263" i="20" s="1"/>
  <c r="F264" i="20"/>
  <c r="I264" i="20"/>
  <c r="J264" i="20" s="1"/>
  <c r="F265" i="20"/>
  <c r="I265" i="20"/>
  <c r="J265" i="20" s="1"/>
  <c r="F266" i="20"/>
  <c r="I266" i="20"/>
  <c r="J266" i="20" s="1"/>
  <c r="F267" i="20"/>
  <c r="I267" i="20"/>
  <c r="J267" i="20" s="1"/>
  <c r="F268" i="20"/>
  <c r="I268" i="20"/>
  <c r="J268" i="20" s="1"/>
  <c r="F269" i="20"/>
  <c r="I269" i="20"/>
  <c r="F270" i="20"/>
  <c r="I270" i="20"/>
  <c r="J270" i="20"/>
  <c r="F271" i="20"/>
  <c r="I271" i="20"/>
  <c r="F273" i="20"/>
  <c r="I273" i="20"/>
  <c r="F274" i="20"/>
  <c r="J274" i="20" s="1"/>
  <c r="I274" i="20"/>
  <c r="F275" i="20"/>
  <c r="I275" i="20"/>
  <c r="F276" i="20"/>
  <c r="I276" i="20"/>
  <c r="F277" i="20"/>
  <c r="I277" i="20"/>
  <c r="J277" i="20" s="1"/>
  <c r="F278" i="20"/>
  <c r="J278" i="20" s="1"/>
  <c r="I278" i="20"/>
  <c r="F279" i="20"/>
  <c r="I279" i="20"/>
  <c r="F280" i="20"/>
  <c r="I280" i="20"/>
  <c r="J280" i="20" s="1"/>
  <c r="F282" i="20"/>
  <c r="I282" i="20"/>
  <c r="F283" i="20"/>
  <c r="I283" i="20"/>
  <c r="F284" i="20"/>
  <c r="I284" i="20"/>
  <c r="J284" i="20" s="1"/>
  <c r="F285" i="20"/>
  <c r="I285" i="20"/>
  <c r="J285" i="20" s="1"/>
  <c r="F286" i="20"/>
  <c r="I286" i="20"/>
  <c r="J286" i="20" s="1"/>
  <c r="F287" i="20"/>
  <c r="I287" i="20"/>
  <c r="J287" i="20" s="1"/>
  <c r="F288" i="20"/>
  <c r="I288" i="20"/>
  <c r="J288" i="20" s="1"/>
  <c r="F289" i="20"/>
  <c r="I289" i="20"/>
  <c r="J289" i="20" s="1"/>
  <c r="F290" i="20"/>
  <c r="I290" i="20"/>
  <c r="F292" i="20"/>
  <c r="J292" i="20" s="1"/>
  <c r="I292" i="20"/>
  <c r="F293" i="20"/>
  <c r="I293" i="20"/>
  <c r="J293" i="20"/>
  <c r="F294" i="20"/>
  <c r="I294" i="20"/>
  <c r="F295" i="20"/>
  <c r="I295" i="20"/>
  <c r="J295" i="20" s="1"/>
  <c r="F296" i="20"/>
  <c r="I296" i="20"/>
  <c r="J296" i="20" s="1"/>
  <c r="F297" i="20"/>
  <c r="J297" i="20" s="1"/>
  <c r="I297" i="20"/>
  <c r="F298" i="20"/>
  <c r="I298" i="20"/>
  <c r="J298" i="20"/>
  <c r="F299" i="20"/>
  <c r="I299" i="20"/>
  <c r="J299" i="20" s="1"/>
  <c r="F300" i="20"/>
  <c r="I300" i="20"/>
  <c r="F301" i="20"/>
  <c r="I301" i="20"/>
  <c r="J301" i="20" s="1"/>
  <c r="F302" i="20"/>
  <c r="I302" i="20"/>
  <c r="F303" i="20"/>
  <c r="I303" i="20"/>
  <c r="J303" i="20" s="1"/>
  <c r="F304" i="20"/>
  <c r="I304" i="20"/>
  <c r="J304" i="20"/>
  <c r="F305" i="20"/>
  <c r="I305" i="20"/>
  <c r="J305" i="20" s="1"/>
  <c r="F306" i="20"/>
  <c r="I306" i="20"/>
  <c r="J306" i="20" s="1"/>
  <c r="F307" i="20"/>
  <c r="I307" i="20"/>
  <c r="F308" i="20"/>
  <c r="J308" i="20" s="1"/>
  <c r="I308" i="20"/>
  <c r="F309" i="20"/>
  <c r="I309" i="20"/>
  <c r="F310" i="20"/>
  <c r="I310" i="20"/>
  <c r="J310" i="20" s="1"/>
  <c r="F311" i="20"/>
  <c r="I311" i="20"/>
  <c r="F312" i="20"/>
  <c r="I312" i="20"/>
  <c r="F313" i="20"/>
  <c r="I313" i="20"/>
  <c r="J313" i="20" s="1"/>
  <c r="F314" i="20"/>
  <c r="I314" i="20"/>
  <c r="J314" i="20" s="1"/>
  <c r="F315" i="20"/>
  <c r="I315" i="20"/>
  <c r="F316" i="20"/>
  <c r="J316" i="20" s="1"/>
  <c r="I316" i="20"/>
  <c r="F317" i="20"/>
  <c r="I317" i="20"/>
  <c r="J317" i="20" s="1"/>
  <c r="F318" i="20"/>
  <c r="I318" i="20"/>
  <c r="F319" i="20"/>
  <c r="I319" i="20"/>
  <c r="F320" i="20"/>
  <c r="I320" i="20"/>
  <c r="J320" i="20"/>
  <c r="F322" i="20"/>
  <c r="I322" i="20"/>
  <c r="J322" i="20" s="1"/>
  <c r="F323" i="20"/>
  <c r="I323" i="20"/>
  <c r="J323" i="20" s="1"/>
  <c r="F324" i="20"/>
  <c r="I324" i="20"/>
  <c r="F325" i="20"/>
  <c r="I325" i="20"/>
  <c r="J325" i="20" s="1"/>
  <c r="F326" i="20"/>
  <c r="I326" i="20"/>
  <c r="J326" i="20" s="1"/>
  <c r="F327" i="20"/>
  <c r="I327" i="20"/>
  <c r="J327" i="20" s="1"/>
  <c r="F328" i="20"/>
  <c r="J328" i="20" s="1"/>
  <c r="I328" i="20"/>
  <c r="F329" i="20"/>
  <c r="I329" i="20"/>
  <c r="F330" i="20"/>
  <c r="J330" i="20" s="1"/>
  <c r="I330" i="20"/>
  <c r="F331" i="20"/>
  <c r="I331" i="20"/>
  <c r="F332" i="20"/>
  <c r="I332" i="20"/>
  <c r="F333" i="20"/>
  <c r="I333" i="20"/>
  <c r="J333" i="20" s="1"/>
  <c r="F334" i="20"/>
  <c r="J334" i="20" s="1"/>
  <c r="I334" i="20"/>
  <c r="F335" i="20"/>
  <c r="J335" i="20" s="1"/>
  <c r="I335" i="20"/>
  <c r="F336" i="20"/>
  <c r="I336" i="20"/>
  <c r="F337" i="20"/>
  <c r="I337" i="20"/>
  <c r="F338" i="20"/>
  <c r="J338" i="20" s="1"/>
  <c r="I338" i="20"/>
  <c r="F339" i="20"/>
  <c r="I339" i="20"/>
  <c r="F340" i="20"/>
  <c r="I340" i="20"/>
  <c r="F341" i="20"/>
  <c r="J341" i="20" s="1"/>
  <c r="I341" i="20"/>
  <c r="F342" i="20"/>
  <c r="I342" i="20"/>
  <c r="J342" i="20" s="1"/>
  <c r="F343" i="20"/>
  <c r="I343" i="20"/>
  <c r="J343" i="20"/>
  <c r="F344" i="20"/>
  <c r="I344" i="20"/>
  <c r="F345" i="20"/>
  <c r="I345" i="20"/>
  <c r="J345" i="20" s="1"/>
  <c r="F346" i="20"/>
  <c r="I346" i="20"/>
  <c r="J346" i="20" s="1"/>
  <c r="F347" i="20"/>
  <c r="I347" i="20"/>
  <c r="J347" i="20"/>
  <c r="F348" i="20"/>
  <c r="I348" i="20"/>
  <c r="F349" i="20"/>
  <c r="I349" i="20"/>
  <c r="J349" i="20" s="1"/>
  <c r="F350" i="20"/>
  <c r="J350" i="20" s="1"/>
  <c r="I350" i="20"/>
  <c r="F351" i="20"/>
  <c r="I351" i="20"/>
  <c r="J351" i="20" s="1"/>
  <c r="F352" i="20"/>
  <c r="I352" i="20"/>
  <c r="F353" i="20"/>
  <c r="I353" i="20"/>
  <c r="J353" i="20" s="1"/>
  <c r="F354" i="20"/>
  <c r="I354" i="20"/>
  <c r="F355" i="20"/>
  <c r="I355" i="20"/>
  <c r="F356" i="20"/>
  <c r="I356" i="20"/>
  <c r="F357" i="20"/>
  <c r="I357" i="20"/>
  <c r="J357" i="20" s="1"/>
  <c r="F358" i="20"/>
  <c r="I358" i="20"/>
  <c r="J358" i="20" s="1"/>
  <c r="F359" i="20"/>
  <c r="J359" i="20" s="1"/>
  <c r="I359" i="20"/>
  <c r="F360" i="20"/>
  <c r="I360" i="20"/>
  <c r="F361" i="20"/>
  <c r="I361" i="20"/>
  <c r="J361" i="20" s="1"/>
  <c r="F362" i="20"/>
  <c r="I362" i="20"/>
  <c r="J362" i="20" s="1"/>
  <c r="F363" i="20"/>
  <c r="I363" i="20"/>
  <c r="F364" i="20"/>
  <c r="J364" i="20" s="1"/>
  <c r="I364" i="20"/>
  <c r="F365" i="20"/>
  <c r="I365" i="20"/>
  <c r="J365" i="20"/>
  <c r="F366" i="20"/>
  <c r="I366" i="20"/>
  <c r="F367" i="20"/>
  <c r="I367" i="20"/>
  <c r="F368" i="20"/>
  <c r="I368" i="20"/>
  <c r="F369" i="20"/>
  <c r="I369" i="20"/>
  <c r="F370" i="20"/>
  <c r="I370" i="20"/>
  <c r="F371" i="20"/>
  <c r="I371" i="20"/>
  <c r="J371" i="20" s="1"/>
  <c r="F372" i="20"/>
  <c r="I372" i="20"/>
  <c r="F373" i="20"/>
  <c r="I373" i="20"/>
  <c r="F374" i="20"/>
  <c r="I374" i="20"/>
  <c r="J374" i="20" s="1"/>
  <c r="F375" i="20"/>
  <c r="I375" i="20"/>
  <c r="J375" i="20" s="1"/>
  <c r="F376" i="20"/>
  <c r="I376" i="20"/>
  <c r="F377" i="20"/>
  <c r="I377" i="20"/>
  <c r="F378" i="20"/>
  <c r="I378" i="20"/>
  <c r="J378" i="20"/>
  <c r="F379" i="20"/>
  <c r="I379" i="20"/>
  <c r="J379" i="20"/>
  <c r="F380" i="20"/>
  <c r="J380" i="20" s="1"/>
  <c r="I380" i="20"/>
  <c r="F381" i="20"/>
  <c r="I381" i="20"/>
  <c r="J381" i="20"/>
  <c r="F382" i="20"/>
  <c r="I382" i="20"/>
  <c r="J382" i="20" s="1"/>
  <c r="F383" i="20"/>
  <c r="I383" i="20"/>
  <c r="F384" i="20"/>
  <c r="I384" i="20"/>
  <c r="F385" i="20"/>
  <c r="I385" i="20"/>
  <c r="J385" i="20" s="1"/>
  <c r="F386" i="20"/>
  <c r="I386" i="20"/>
  <c r="J386" i="20" s="1"/>
  <c r="F387" i="20"/>
  <c r="I387" i="20"/>
  <c r="J387" i="20" s="1"/>
  <c r="F388" i="20"/>
  <c r="I388" i="20"/>
  <c r="F389" i="20"/>
  <c r="I389" i="20"/>
  <c r="J389" i="20" s="1"/>
  <c r="F390" i="20"/>
  <c r="I390" i="20"/>
  <c r="J390" i="20" s="1"/>
  <c r="F391" i="20"/>
  <c r="I391" i="20"/>
  <c r="J391" i="20" s="1"/>
  <c r="F392" i="20"/>
  <c r="J392" i="20" s="1"/>
  <c r="I392" i="20"/>
  <c r="F393" i="20"/>
  <c r="I393" i="20"/>
  <c r="F394" i="20"/>
  <c r="I394" i="20"/>
  <c r="J394" i="20"/>
  <c r="F395" i="20"/>
  <c r="I395" i="20"/>
  <c r="F397" i="20"/>
  <c r="I397" i="20"/>
  <c r="F398" i="20"/>
  <c r="I398" i="20"/>
  <c r="J398" i="20" s="1"/>
  <c r="F399" i="20"/>
  <c r="I399" i="20"/>
  <c r="J399" i="20" s="1"/>
  <c r="F400" i="20"/>
  <c r="I400" i="20"/>
  <c r="J400" i="20"/>
  <c r="F401" i="20"/>
  <c r="I401" i="20"/>
  <c r="J401" i="20" s="1"/>
  <c r="F402" i="20"/>
  <c r="I402" i="20"/>
  <c r="J402" i="20" s="1"/>
  <c r="F403" i="20"/>
  <c r="I403" i="20"/>
  <c r="J403" i="20" s="1"/>
  <c r="F404" i="20"/>
  <c r="J404" i="20" s="1"/>
  <c r="I404" i="20"/>
  <c r="F405" i="20"/>
  <c r="J405" i="20" s="1"/>
  <c r="I405" i="20"/>
  <c r="F406" i="20"/>
  <c r="I406" i="20"/>
  <c r="J406" i="20" s="1"/>
  <c r="F407" i="20"/>
  <c r="J407" i="20" s="1"/>
  <c r="I407" i="20"/>
  <c r="F409" i="20"/>
  <c r="I409" i="20"/>
  <c r="J409" i="20" s="1"/>
  <c r="F410" i="20"/>
  <c r="I410" i="20"/>
  <c r="J410" i="20" s="1"/>
  <c r="F411" i="20"/>
  <c r="I411" i="20"/>
  <c r="J411" i="20" s="1"/>
  <c r="F412" i="20"/>
  <c r="I412" i="20"/>
  <c r="J412" i="20"/>
  <c r="F413" i="20"/>
  <c r="I413" i="20"/>
  <c r="F414" i="20"/>
  <c r="I414" i="20"/>
  <c r="J414" i="20" s="1"/>
  <c r="F415" i="20"/>
  <c r="I415" i="20"/>
  <c r="J415" i="20"/>
  <c r="F416" i="20"/>
  <c r="I416" i="20"/>
  <c r="J416" i="20" s="1"/>
  <c r="F417" i="20"/>
  <c r="I417" i="20"/>
  <c r="J417" i="20" s="1"/>
  <c r="F419" i="20"/>
  <c r="I419" i="20"/>
  <c r="J419" i="20" s="1"/>
  <c r="F420" i="20"/>
  <c r="I420" i="20"/>
  <c r="F421" i="20"/>
  <c r="I421" i="20"/>
  <c r="F422" i="20"/>
  <c r="I422" i="20"/>
  <c r="F423" i="20"/>
  <c r="I423" i="20"/>
  <c r="J423" i="20" s="1"/>
  <c r="F424" i="20"/>
  <c r="I424" i="20"/>
  <c r="F425" i="20"/>
  <c r="I425" i="20"/>
  <c r="J425" i="20"/>
  <c r="F426" i="20"/>
  <c r="I426" i="20"/>
  <c r="F427" i="20"/>
  <c r="I427" i="20"/>
  <c r="J427" i="20" s="1"/>
  <c r="F428" i="20"/>
  <c r="I428" i="20"/>
  <c r="J428" i="20"/>
  <c r="F429" i="20"/>
  <c r="J429" i="20" s="1"/>
  <c r="I429" i="20"/>
  <c r="F430" i="20"/>
  <c r="J430" i="20" s="1"/>
  <c r="I430" i="20"/>
  <c r="F431" i="20"/>
  <c r="J431" i="20" s="1"/>
  <c r="I431" i="20"/>
  <c r="F432" i="20"/>
  <c r="I432" i="20"/>
  <c r="F433" i="20"/>
  <c r="I433" i="20"/>
  <c r="F434" i="20"/>
  <c r="I434" i="20"/>
  <c r="F435" i="20"/>
  <c r="I435" i="20"/>
  <c r="F436" i="20"/>
  <c r="I436" i="20"/>
  <c r="F437" i="20"/>
  <c r="I437" i="20"/>
  <c r="J437" i="20" s="1"/>
  <c r="F438" i="20"/>
  <c r="I438" i="20"/>
  <c r="F439" i="20"/>
  <c r="I439" i="20"/>
  <c r="F440" i="20"/>
  <c r="I440" i="20"/>
  <c r="J440" i="20" s="1"/>
  <c r="F441" i="20"/>
  <c r="I441" i="20"/>
  <c r="J441" i="20" s="1"/>
  <c r="F442" i="20"/>
  <c r="I442" i="20"/>
  <c r="F444" i="20"/>
  <c r="I444" i="20"/>
  <c r="F445" i="20"/>
  <c r="I445" i="20"/>
  <c r="J445" i="20"/>
  <c r="F446" i="20"/>
  <c r="I446" i="20"/>
  <c r="J446" i="20" s="1"/>
  <c r="F447" i="20"/>
  <c r="I447" i="20"/>
  <c r="F448" i="20"/>
  <c r="I448" i="20"/>
  <c r="F449" i="20"/>
  <c r="I449" i="20"/>
  <c r="J449" i="20"/>
  <c r="F450" i="20"/>
  <c r="I450" i="20"/>
  <c r="F451" i="20"/>
  <c r="I451" i="20"/>
  <c r="F452" i="20"/>
  <c r="I452" i="20"/>
  <c r="J452" i="20" s="1"/>
  <c r="F453" i="20"/>
  <c r="I453" i="20"/>
  <c r="J453" i="20" s="1"/>
  <c r="F454" i="20"/>
  <c r="I454" i="20"/>
  <c r="J454" i="20"/>
  <c r="F456" i="20"/>
  <c r="I456" i="20"/>
  <c r="J456" i="20" s="1"/>
  <c r="F457" i="20"/>
  <c r="I457" i="20"/>
  <c r="J457" i="20" s="1"/>
  <c r="F458" i="20"/>
  <c r="I458" i="20"/>
  <c r="J458" i="20" s="1"/>
  <c r="F459" i="20"/>
  <c r="I459" i="20"/>
  <c r="F460" i="20"/>
  <c r="I460" i="20"/>
  <c r="F461" i="20"/>
  <c r="I461" i="20"/>
  <c r="J461" i="20"/>
  <c r="F462" i="20"/>
  <c r="I462" i="20"/>
  <c r="F463" i="20"/>
  <c r="I463" i="20"/>
  <c r="F464" i="20"/>
  <c r="I464" i="20"/>
  <c r="J464" i="20" s="1"/>
  <c r="F465" i="20"/>
  <c r="J465" i="20" s="1"/>
  <c r="I465" i="20"/>
  <c r="F466" i="20"/>
  <c r="J466" i="20" s="1"/>
  <c r="I466" i="20"/>
  <c r="F467" i="20"/>
  <c r="I467" i="20"/>
  <c r="J467" i="20" s="1"/>
  <c r="F468" i="20"/>
  <c r="J468" i="20" s="1"/>
  <c r="I468" i="20"/>
  <c r="F469" i="20"/>
  <c r="J469" i="20" s="1"/>
  <c r="I469" i="20"/>
  <c r="F470" i="20"/>
  <c r="I470" i="20"/>
  <c r="F471" i="20"/>
  <c r="I471" i="20"/>
  <c r="F472" i="20"/>
  <c r="J472" i="20" s="1"/>
  <c r="I472" i="20"/>
  <c r="F473" i="20"/>
  <c r="I473" i="20"/>
  <c r="J473" i="20" s="1"/>
  <c r="F474" i="20"/>
  <c r="J474" i="20" s="1"/>
  <c r="I474" i="20"/>
  <c r="F475" i="20"/>
  <c r="I475" i="20"/>
  <c r="J475" i="20" s="1"/>
  <c r="F476" i="20"/>
  <c r="I476" i="20"/>
  <c r="J476" i="20" s="1"/>
  <c r="F477" i="20"/>
  <c r="I477" i="20"/>
  <c r="J477" i="20" s="1"/>
  <c r="F478" i="20"/>
  <c r="I478" i="20"/>
  <c r="J478" i="20"/>
  <c r="F479" i="20"/>
  <c r="I479" i="20"/>
  <c r="F480" i="20"/>
  <c r="I480" i="20"/>
  <c r="J480" i="20" s="1"/>
  <c r="F481" i="20"/>
  <c r="I481" i="20"/>
  <c r="J481" i="20"/>
  <c r="F482" i="20"/>
  <c r="I482" i="20"/>
  <c r="J482" i="20" s="1"/>
  <c r="F483" i="20"/>
  <c r="I483" i="20"/>
  <c r="J483" i="20" s="1"/>
  <c r="F484" i="20"/>
  <c r="I484" i="20"/>
  <c r="J484" i="20" s="1"/>
  <c r="F485" i="20"/>
  <c r="I485" i="20"/>
  <c r="F486" i="20"/>
  <c r="I486" i="20"/>
  <c r="F487" i="20"/>
  <c r="I487" i="20"/>
  <c r="F488" i="20"/>
  <c r="I488" i="20"/>
  <c r="J488" i="20" s="1"/>
  <c r="F489" i="20"/>
  <c r="I489" i="20"/>
  <c r="F490" i="20"/>
  <c r="I490" i="20"/>
  <c r="J490" i="20"/>
  <c r="F491" i="20"/>
  <c r="I491" i="20"/>
  <c r="F492" i="20"/>
  <c r="I492" i="20"/>
  <c r="J492" i="20" s="1"/>
  <c r="F493" i="20"/>
  <c r="I493" i="20"/>
  <c r="J493" i="20"/>
  <c r="F494" i="20"/>
  <c r="J494" i="20" s="1"/>
  <c r="I494" i="20"/>
  <c r="F495" i="20"/>
  <c r="I495" i="20"/>
  <c r="F496" i="20"/>
  <c r="J496" i="20" s="1"/>
  <c r="I496" i="20"/>
  <c r="F497" i="20"/>
  <c r="I497" i="20"/>
  <c r="F498" i="20"/>
  <c r="I498" i="20"/>
  <c r="F499" i="20"/>
  <c r="I499" i="20"/>
  <c r="J499" i="20" s="1"/>
  <c r="F500" i="20"/>
  <c r="I500" i="20"/>
  <c r="F501" i="20"/>
  <c r="I501" i="20"/>
  <c r="F502" i="20"/>
  <c r="I502" i="20"/>
  <c r="J502" i="20" s="1"/>
  <c r="F503" i="20"/>
  <c r="I503" i="20"/>
  <c r="J503" i="20" s="1"/>
  <c r="F504" i="20"/>
  <c r="I504" i="20"/>
  <c r="F505" i="20"/>
  <c r="I505" i="20"/>
  <c r="J505" i="20" s="1"/>
  <c r="F506" i="20"/>
  <c r="I506" i="20"/>
  <c r="J506" i="20" s="1"/>
  <c r="F507" i="20"/>
  <c r="I507" i="20"/>
  <c r="F508" i="20"/>
  <c r="I508" i="20"/>
  <c r="F509" i="20"/>
  <c r="I509" i="20"/>
  <c r="J509" i="20"/>
  <c r="F510" i="20"/>
  <c r="I510" i="20"/>
  <c r="J510" i="20" s="1"/>
  <c r="F511" i="20"/>
  <c r="I511" i="20"/>
  <c r="F512" i="20"/>
  <c r="J512" i="20" s="1"/>
  <c r="I512" i="20"/>
  <c r="F513" i="20"/>
  <c r="I513" i="20"/>
  <c r="J513" i="20" s="1"/>
  <c r="F514" i="20"/>
  <c r="I514" i="20"/>
  <c r="J514" i="20" s="1"/>
  <c r="F515" i="20"/>
  <c r="I515" i="20"/>
  <c r="F516" i="20"/>
  <c r="I516" i="20"/>
  <c r="J516" i="20"/>
  <c r="F517" i="20"/>
  <c r="I517" i="20"/>
  <c r="J517" i="20" s="1"/>
  <c r="F518" i="20"/>
  <c r="I518" i="20"/>
  <c r="J518" i="20" s="1"/>
  <c r="F519" i="20"/>
  <c r="I519" i="20"/>
  <c r="J519" i="20" s="1"/>
  <c r="F520" i="20"/>
  <c r="I520" i="20"/>
  <c r="J520" i="20" s="1"/>
  <c r="F521" i="20"/>
  <c r="I521" i="20"/>
  <c r="J521" i="20" s="1"/>
  <c r="F522" i="20"/>
  <c r="I522" i="20"/>
  <c r="J522" i="20" s="1"/>
  <c r="F523" i="20"/>
  <c r="I523" i="20"/>
  <c r="F524" i="20"/>
  <c r="I524" i="20"/>
  <c r="F525" i="20"/>
  <c r="I525" i="20"/>
  <c r="J525" i="20"/>
  <c r="F526" i="20"/>
  <c r="I526" i="20"/>
  <c r="F528" i="20"/>
  <c r="I528" i="20"/>
  <c r="F529" i="20"/>
  <c r="I529" i="20"/>
  <c r="J529" i="20"/>
  <c r="F530" i="20"/>
  <c r="J530" i="20" s="1"/>
  <c r="I530" i="20"/>
  <c r="F531" i="20"/>
  <c r="I531" i="20"/>
  <c r="F532" i="20"/>
  <c r="I532" i="20"/>
  <c r="F533" i="20"/>
  <c r="J533" i="20" s="1"/>
  <c r="I533" i="20"/>
  <c r="F534" i="20"/>
  <c r="J534" i="20" s="1"/>
  <c r="I534" i="20"/>
  <c r="F535" i="20"/>
  <c r="I535" i="20"/>
  <c r="J535" i="20" s="1"/>
  <c r="F536" i="20"/>
  <c r="I536" i="20"/>
  <c r="F537" i="20"/>
  <c r="I537" i="20"/>
  <c r="F538" i="20"/>
  <c r="I538" i="20"/>
  <c r="F539" i="20"/>
  <c r="I539" i="20"/>
  <c r="J539" i="20"/>
  <c r="F541" i="20"/>
  <c r="I541" i="20"/>
  <c r="J541" i="20"/>
  <c r="J540" i="20" s="1"/>
  <c r="F543" i="20"/>
  <c r="J543" i="20" s="1"/>
  <c r="I543" i="20"/>
  <c r="F544" i="20"/>
  <c r="I544" i="20"/>
  <c r="F546" i="20"/>
  <c r="I546" i="20"/>
  <c r="F547" i="20"/>
  <c r="J547" i="20" s="1"/>
  <c r="I547" i="20"/>
  <c r="F548" i="20"/>
  <c r="J548" i="20" s="1"/>
  <c r="I548" i="20"/>
  <c r="F549" i="20"/>
  <c r="I549" i="20"/>
  <c r="J549" i="20" s="1"/>
  <c r="F550" i="20"/>
  <c r="I550" i="20"/>
  <c r="F551" i="20"/>
  <c r="I551" i="20"/>
  <c r="F552" i="20"/>
  <c r="I552" i="20"/>
  <c r="F553" i="20"/>
  <c r="I553" i="20"/>
  <c r="J553" i="20"/>
  <c r="F554" i="20"/>
  <c r="I554" i="20"/>
  <c r="F555" i="20"/>
  <c r="I555" i="20"/>
  <c r="J555" i="20" s="1"/>
  <c r="F556" i="20"/>
  <c r="I556" i="20"/>
  <c r="J556" i="20"/>
  <c r="F557" i="20"/>
  <c r="I557" i="20"/>
  <c r="J557" i="20" s="1"/>
  <c r="F558" i="20"/>
  <c r="I558" i="20"/>
  <c r="F559" i="20"/>
  <c r="I559" i="20"/>
  <c r="J559" i="20"/>
  <c r="F560" i="20"/>
  <c r="I560" i="20"/>
  <c r="J560" i="20"/>
  <c r="F561" i="20"/>
  <c r="I561" i="20"/>
  <c r="J561" i="20" s="1"/>
  <c r="F562" i="20"/>
  <c r="I562" i="20"/>
  <c r="F563" i="20"/>
  <c r="I563" i="20"/>
  <c r="J563" i="20" s="1"/>
  <c r="F564" i="20"/>
  <c r="I564" i="20"/>
  <c r="J564" i="20" s="1"/>
  <c r="F565" i="20"/>
  <c r="I565" i="20"/>
  <c r="F566" i="20"/>
  <c r="I566" i="20"/>
  <c r="F567" i="20"/>
  <c r="I567" i="20"/>
  <c r="F568" i="20"/>
  <c r="I568" i="20"/>
  <c r="F569" i="20"/>
  <c r="J569" i="20" s="1"/>
  <c r="I569" i="20"/>
  <c r="F570" i="20"/>
  <c r="I570" i="20"/>
  <c r="F571" i="20"/>
  <c r="I571" i="20"/>
  <c r="J571" i="20" s="1"/>
  <c r="F572" i="20"/>
  <c r="I572" i="20"/>
  <c r="J572" i="20" s="1"/>
  <c r="F573" i="20"/>
  <c r="J573" i="20" s="1"/>
  <c r="I573" i="20"/>
  <c r="F574" i="20"/>
  <c r="J574" i="20" s="1"/>
  <c r="I574" i="20"/>
  <c r="F575" i="20"/>
  <c r="I575" i="20"/>
  <c r="J575" i="20"/>
  <c r="F576" i="20"/>
  <c r="I576" i="20"/>
  <c r="F577" i="20"/>
  <c r="I577" i="20"/>
  <c r="F578" i="20"/>
  <c r="I578" i="20"/>
  <c r="F579" i="20"/>
  <c r="I579" i="20"/>
  <c r="F580" i="20"/>
  <c r="I580" i="20"/>
  <c r="F581" i="20"/>
  <c r="I581" i="20"/>
  <c r="J581" i="20" s="1"/>
  <c r="F583" i="20"/>
  <c r="I583" i="20"/>
  <c r="J583" i="20"/>
  <c r="F584" i="20"/>
  <c r="J584" i="20" s="1"/>
  <c r="I584" i="20"/>
  <c r="F585" i="20"/>
  <c r="I585" i="20"/>
  <c r="J585" i="20" s="1"/>
  <c r="F586" i="20"/>
  <c r="I586" i="20"/>
  <c r="J586" i="20" s="1"/>
  <c r="F587" i="20"/>
  <c r="I587" i="20"/>
  <c r="J587" i="20" s="1"/>
  <c r="J179" i="20" l="1"/>
  <c r="J363" i="20"/>
  <c r="J451" i="20"/>
  <c r="J395" i="20"/>
  <c r="J200" i="20"/>
  <c r="J184" i="20"/>
  <c r="J576" i="20"/>
  <c r="J565" i="20"/>
  <c r="J524" i="20"/>
  <c r="J504" i="20"/>
  <c r="J498" i="20"/>
  <c r="J487" i="20"/>
  <c r="J450" i="20"/>
  <c r="J439" i="20"/>
  <c r="J433" i="20"/>
  <c r="J383" i="20"/>
  <c r="J331" i="20"/>
  <c r="J319" i="20"/>
  <c r="J294" i="20"/>
  <c r="J283" i="20"/>
  <c r="J276" i="20"/>
  <c r="J243" i="20"/>
  <c r="J237" i="20"/>
  <c r="J157" i="20"/>
  <c r="J151" i="20"/>
  <c r="J76" i="20"/>
  <c r="J23" i="20"/>
  <c r="J369" i="20"/>
  <c r="J138" i="20"/>
  <c r="J119" i="20"/>
  <c r="J113" i="20"/>
  <c r="J98" i="20"/>
  <c r="J56" i="20"/>
  <c r="J577" i="20"/>
  <c r="J17" i="20"/>
  <c r="J508" i="20"/>
  <c r="J497" i="20"/>
  <c r="J486" i="20"/>
  <c r="J471" i="20"/>
  <c r="J460" i="20"/>
  <c r="J444" i="20"/>
  <c r="J432" i="20"/>
  <c r="J421" i="20"/>
  <c r="J393" i="20"/>
  <c r="J373" i="20"/>
  <c r="J367" i="20"/>
  <c r="J318" i="20"/>
  <c r="J282" i="20"/>
  <c r="J275" i="20"/>
  <c r="J253" i="20"/>
  <c r="J248" i="20"/>
  <c r="J203" i="20"/>
  <c r="J193" i="20"/>
  <c r="J161" i="20"/>
  <c r="J150" i="20"/>
  <c r="J143" i="20" s="1"/>
  <c r="J132" i="20"/>
  <c r="J118" i="20"/>
  <c r="J97" i="20"/>
  <c r="J59" i="20"/>
  <c r="J544" i="20"/>
  <c r="J337" i="20"/>
  <c r="J44" i="20"/>
  <c r="J462" i="20"/>
  <c r="J348" i="20"/>
  <c r="J221" i="20"/>
  <c r="J551" i="20"/>
  <c r="J215" i="20"/>
  <c r="J570" i="20"/>
  <c r="J580" i="20"/>
  <c r="J507" i="20"/>
  <c r="J485" i="20"/>
  <c r="J470" i="20"/>
  <c r="J448" i="20"/>
  <c r="J426" i="20"/>
  <c r="J420" i="20"/>
  <c r="J377" i="20"/>
  <c r="J366" i="20"/>
  <c r="J355" i="20"/>
  <c r="J329" i="20"/>
  <c r="J302" i="20"/>
  <c r="J257" i="20"/>
  <c r="J247" i="20"/>
  <c r="J241" i="20"/>
  <c r="J226" i="20"/>
  <c r="J218" i="20"/>
  <c r="J187" i="20"/>
  <c r="J182" i="20"/>
  <c r="J176" i="20"/>
  <c r="J144" i="20"/>
  <c r="J131" i="20"/>
  <c r="J95" i="20"/>
  <c r="J79" i="20"/>
  <c r="J38" i="20"/>
  <c r="J32" i="20"/>
  <c r="J14" i="20"/>
  <c r="J300" i="20"/>
  <c r="J537" i="20"/>
  <c r="J121" i="20"/>
  <c r="J120" i="20" s="1"/>
  <c r="J124" i="20"/>
  <c r="J531" i="20"/>
  <c r="J579" i="20"/>
  <c r="J568" i="20"/>
  <c r="J558" i="20"/>
  <c r="J528" i="20"/>
  <c r="J501" i="20"/>
  <c r="J447" i="20"/>
  <c r="J443" i="20" s="1"/>
  <c r="J436" i="20"/>
  <c r="J360" i="20"/>
  <c r="J354" i="20"/>
  <c r="J339" i="20"/>
  <c r="J290" i="20"/>
  <c r="J281" i="20" s="1"/>
  <c r="J273" i="20"/>
  <c r="J261" i="20"/>
  <c r="J240" i="20"/>
  <c r="J230" i="20"/>
  <c r="J207" i="20"/>
  <c r="J175" i="20"/>
  <c r="J154" i="20"/>
  <c r="J130" i="20"/>
  <c r="J83" i="20"/>
  <c r="J20" i="20"/>
  <c r="J250" i="20"/>
  <c r="J332" i="20"/>
  <c r="J567" i="20"/>
  <c r="J552" i="20"/>
  <c r="J538" i="20"/>
  <c r="J526" i="20"/>
  <c r="J515" i="20"/>
  <c r="J500" i="20"/>
  <c r="J489" i="20"/>
  <c r="J435" i="20"/>
  <c r="J424" i="20"/>
  <c r="J397" i="20"/>
  <c r="J370" i="20"/>
  <c r="J311" i="20"/>
  <c r="J271" i="20"/>
  <c r="J260" i="20"/>
  <c r="J251" i="20"/>
  <c r="J239" i="20"/>
  <c r="J229" i="20"/>
  <c r="J195" i="20"/>
  <c r="J180" i="20"/>
  <c r="J153" i="20"/>
  <c r="J129" i="20"/>
  <c r="J30" i="20"/>
  <c r="J28" i="20" s="1"/>
  <c r="J19" i="20"/>
  <c r="J542" i="20"/>
  <c r="J582" i="20"/>
  <c r="J92" i="20"/>
  <c r="J511" i="20"/>
  <c r="J479" i="20"/>
  <c r="J455" i="20" s="1"/>
  <c r="J413" i="20"/>
  <c r="J408" i="20" s="1"/>
  <c r="J315" i="20"/>
  <c r="J312" i="20"/>
  <c r="J269" i="20"/>
  <c r="J209" i="20"/>
  <c r="J167" i="20"/>
  <c r="J135" i="20"/>
  <c r="J72" i="20"/>
  <c r="J53" i="20"/>
  <c r="J10" i="20"/>
  <c r="J578" i="20"/>
  <c r="J532" i="20"/>
  <c r="J434" i="20"/>
  <c r="J152" i="20"/>
  <c r="J388" i="20"/>
  <c r="J356" i="20"/>
  <c r="J324" i="20"/>
  <c r="J546" i="20"/>
  <c r="J396" i="20"/>
  <c r="J368" i="20"/>
  <c r="J336" i="20"/>
  <c r="J566" i="20"/>
  <c r="J422" i="20"/>
  <c r="J554" i="20"/>
  <c r="J495" i="20"/>
  <c r="J463" i="20"/>
  <c r="J442" i="20"/>
  <c r="J376" i="20"/>
  <c r="J344" i="20"/>
  <c r="J307" i="20"/>
  <c r="J279" i="20"/>
  <c r="J236" i="20"/>
  <c r="J233" i="20"/>
  <c r="J204" i="20"/>
  <c r="J145" i="20"/>
  <c r="J108" i="20"/>
  <c r="J105" i="20"/>
  <c r="J55" i="20"/>
  <c r="K35" i="20"/>
  <c r="L35" i="20" s="1"/>
  <c r="J80" i="20"/>
  <c r="J58" i="20"/>
  <c r="J562" i="20"/>
  <c r="J384" i="20"/>
  <c r="J352" i="20"/>
  <c r="J216" i="20"/>
  <c r="J172" i="20"/>
  <c r="J550" i="20"/>
  <c r="J536" i="20"/>
  <c r="J523" i="20"/>
  <c r="J491" i="20"/>
  <c r="J459" i="20"/>
  <c r="J438" i="20"/>
  <c r="J372" i="20"/>
  <c r="J340" i="20"/>
  <c r="J309" i="20"/>
  <c r="J242" i="20"/>
  <c r="J206" i="20"/>
  <c r="J202" i="20"/>
  <c r="J196" i="20"/>
  <c r="J171" i="20"/>
  <c r="J168" i="20"/>
  <c r="J139" i="20"/>
  <c r="J128" i="20" s="1"/>
  <c r="J114" i="20"/>
  <c r="J69" i="20"/>
  <c r="J50" i="20"/>
  <c r="J40" i="20"/>
  <c r="J34" i="20" s="1"/>
  <c r="J21" i="20"/>
  <c r="J18" i="20" s="1"/>
  <c r="J249" i="20"/>
  <c r="J192" i="20"/>
  <c r="J160" i="20"/>
  <c r="J88" i="20"/>
  <c r="J16" i="20"/>
  <c r="J245" i="20"/>
  <c r="J220" i="20"/>
  <c r="J188" i="20"/>
  <c r="J156" i="20"/>
  <c r="J117" i="20"/>
  <c r="J84" i="20"/>
  <c r="J71" i="20"/>
  <c r="J62" i="20" s="1"/>
  <c r="J25" i="20"/>
  <c r="J12" i="20"/>
  <c r="J272" i="20"/>
  <c r="J321" i="20" l="1"/>
  <c r="J545" i="20"/>
  <c r="J48" i="20"/>
  <c r="J8" i="20"/>
  <c r="J96" i="20"/>
  <c r="J527" i="20"/>
  <c r="J418" i="20"/>
  <c r="J224" i="20"/>
  <c r="J223" i="20" s="1"/>
  <c r="J291" i="20"/>
  <c r="J73" i="20"/>
  <c r="I588" i="20"/>
</calcChain>
</file>

<file path=xl/sharedStrings.xml><?xml version="1.0" encoding="utf-8"?>
<sst xmlns="http://schemas.openxmlformats.org/spreadsheetml/2006/main" count="2796" uniqueCount="1681">
  <si>
    <t>Descrição</t>
  </si>
  <si>
    <t>Total</t>
  </si>
  <si>
    <t>Item</t>
  </si>
  <si>
    <t>M</t>
  </si>
  <si>
    <t>UN</t>
  </si>
  <si>
    <t>KG</t>
  </si>
  <si>
    <t>SERVIÇOS PRELIMINARES</t>
  </si>
  <si>
    <t>ESQUADRIAS</t>
  </si>
  <si>
    <t>COBERTURA</t>
  </si>
  <si>
    <t>SOLEIRA EM GRANITO, LARGURA 15 CM, ESPESSURA 2,0 CM. AF_09/2020</t>
  </si>
  <si>
    <t>APLICAÇÃO DE FUNDO SELADOR ACRÍLICO EM PAREDES, UMA DEMÃO. AF_06/2014</t>
  </si>
  <si>
    <t>COMPLEMENTARES</t>
  </si>
  <si>
    <t>CJ</t>
  </si>
  <si>
    <t>REFORMA E MODERNIZAÇÃO PARA A SEDE DA EMPRESA
 MATO-GROSSENSE DE TECNOLOGIA DA INFORMAÇÃO- MTI</t>
  </si>
  <si>
    <t>ADMINISTRAÇÃO DA OBRA</t>
  </si>
  <si>
    <t xml:space="preserve"> 1.1 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</si>
  <si>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</si>
  <si>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</si>
  <si>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</si>
  <si>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</si>
  <si>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</si>
  <si>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1.7 </t>
  </si>
  <si>
    <t xml:space="preserve"> 1.8 </t>
  </si>
  <si>
    <t xml:space="preserve"> 1.9 </t>
  </si>
  <si>
    <t xml:space="preserve"> 1 </t>
  </si>
  <si>
    <t>ENGENHEIRO CIVIL PLENO COM ENCARGOS COMPLEMENTARES</t>
  </si>
  <si>
    <t>ENGENHEIRO CIVIL JUNIOR COM ENCARGOS COMPLEMENTARES</t>
  </si>
  <si>
    <t>ENGENHEIRO ELETRICISTA COM ENCARGOS COMPLEMENTARES</t>
  </si>
  <si>
    <t>ENGENHEIRO MECÂNICO COM ENCARGOS COMPLEMENTARES</t>
  </si>
  <si>
    <t>ENCARREGADO GERAL DE OBRAS COM ENCARGOS COMPLEMENTARES</t>
  </si>
  <si>
    <t>ALMOXARIFE COM ENCARGOS COMPLEMENTARES</t>
  </si>
  <si>
    <t>VIGIA DIURNO COM ENCARGOS COMPLEMENTARES</t>
  </si>
  <si>
    <t>VIGIA NOTURNO COM ENCARGOS COMPLEMENTARES</t>
  </si>
  <si>
    <t>Placa de obra em chapa aço galvanizado, instalada - Rev 02_01/2022</t>
  </si>
  <si>
    <t>LOCACAO CONVENCIONAL DE OBRA, UTILIZANDO GABARITO DE TÁBUAS CORRIDAS PONTALETADAS A CADA 2,00M -  2 UTILIZAÇÕES. AF_10/2018</t>
  </si>
  <si>
    <t>ENTRADA PROVISORIA DE ENERGIA ELETRICA AEREA TRIFASICA 40A EM POSTE MADEIRA</t>
  </si>
  <si>
    <t>EXECUÇÃO DE DEPÓSITO EM CANTEIRO DE OBRA EM CHAPA DE MADEIRA COMPENSADA, NÃO INCLUSO MOBILIÁRIO. AF_04/2016</t>
  </si>
  <si>
    <t>EXECUÇÃO DE ESCRITÓRIO EM CANTEIRO DE OBRA EM CHAPA DE MADEIRA COMPENSADA, NÃO INCLUSO MOBILIÁRIO E EQUIPAMENTOS. AF_02/2016</t>
  </si>
  <si>
    <t>Barracão para banheiro e vestiário de obra, s=35,10m², capacidade 20 operários com materiais novos</t>
  </si>
  <si>
    <t>TANQUE SÉPTICO CIRCULAR, EM CONCRETO PRÉ-MOLDADO, DIÂMETRO INTERNO = 1,88 M, ALTURA INTERNA = 2,50 M, VOLUME ÚTIL: 6245,8 L (PARA 32 CONTRIBUINTES). AF_12/2020_PA</t>
  </si>
  <si>
    <t>TAPUME COM TELHA METÁLICA. AF_05/2018</t>
  </si>
  <si>
    <t>MOBILIARIO PARA ESCRITORIO OBRAS</t>
  </si>
  <si>
    <t>MOVIMENTO DE SOLOS</t>
  </si>
  <si>
    <t>Escavação, carga e transporte de material de 1ª categoria - DMT de 200 a 400 m - caminho de serviço em revestimento</t>
  </si>
  <si>
    <t>Regularização de bota-fora com espalhamento e compactação</t>
  </si>
  <si>
    <t>Compactação de aterros a 100% do Proctor normal</t>
  </si>
  <si>
    <t>Regularização do subleito</t>
  </si>
  <si>
    <t>Base de solo estabilizado granulometricamente sem mistura com material de jazida</t>
  </si>
  <si>
    <t>INFRAESTRUTURA E SUPERESTRUTURA</t>
  </si>
  <si>
    <t>CONCRETO FCK = 30MPA, TRAÇO 1:2,1:2,5 (EM MASSA SECA DE CIMENTO/ AREIA MÉDIA/ BRITA 1) - PREPARO MECÂNICO COM BETONEIRA 600 L. AF_05/2021</t>
  </si>
  <si>
    <t>CONCRETO FCK = 25MPA, TRAÇO 1:2,3:2,7 (EM MASSA SECA DE CIMENTO/ AREIA MÉDIA/ BRITA 1) - PREPARO MECÂNICO COM BETONEIRA 600 L. AF_05/2021</t>
  </si>
  <si>
    <t>LANÇAMENTO COM USO DE BOMBA, ADENSAMENTO E ACABAMENTO DE CONCRETO EM ESTRUTURAS. AF_02/2022</t>
  </si>
  <si>
    <t>MONTAGEM E DESMONTAGEM DE FÔRMA DE PILARES RETANGULARES E ESTRUTURAS SIMILARES, PÉ-DIREITO SIMPLES, EM CHAPA DE MADEIRA COMPENSADA RESINADA, 8 UTILIZAÇÕES. AF_09/2020</t>
  </si>
  <si>
    <t>FABRICAÇÃO, MONTAGEM E DESMONTAGEM DE FÔRMA PARA SAPATA, EM MADEIRA SERRADA, E=25 MM, 4 UTILIZAÇÕES. AF_06/2017</t>
  </si>
  <si>
    <t>ESCORAMENTO TUBULAR METALICO PARA FORMAS/LAJES CONCRETO</t>
  </si>
  <si>
    <t>ARMAÇÃO DE PILAR OU VIGA DE ESTRUTURA CONVENCIONAL DE CONCRETO ARMADO UTILIZANDO AÇO CA-60 DE 5,0 MM - MONTAGEM. AF_06/2022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</si>
  <si>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</si>
  <si>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</si>
  <si>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</si>
  <si>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</si>
  <si>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</si>
  <si>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Placa de poliestireno expandido (EPS)</t>
  </si>
  <si>
    <t>VEDAÇÕES</t>
  </si>
  <si>
    <t>ALVENARIA DE VEDAÇÃO DE BLOCOS CERÂMICOS FURADOS NA HORIZONTAL DE 9X19X19 CM (ESPESSURA 9 CM) E ARGAMASSA DE ASSENTAMENTO COM PREPARO EM BETONEIRA. AF_12/2021</t>
  </si>
  <si>
    <t>VERGA PRÉ-MOLDADA PARA JANELAS COM ATÉ 1,5 M DE VÃO. AF_03/2016</t>
  </si>
  <si>
    <t>VERGA PRÉ-MOLDADA PARA JANELAS COM MAIS DE 1,5 M DE VÃO. AF_03/2016</t>
  </si>
  <si>
    <t>CONTRAVERGA PRÉ-MOLDADA PARA VÃOS DE ATÉ 1,5 M DE COMPRIMENTO. AF_03/2016</t>
  </si>
  <si>
    <t>CONTRAVERGA PRÉ-MOLDADA PARA VÃOS DE MAIS DE 1,5 M DE COMPRIMENTO. AF_03/2016</t>
  </si>
  <si>
    <t>VERGA PRÉ-MOLDADA PARA PORTAS COM ATÉ 1,5 M DE VÃO. AF_03/2016</t>
  </si>
  <si>
    <t>VERGA PRÉ-MOLDADA PARA PORTAS COM MAIS DE 1,5 M DE VÃO. AF_03/2016</t>
  </si>
  <si>
    <t>PAREDE COM PLACAS DE GESSO ACARTONADO (DRYWALL), PARA USO INTERNO, COM DUAS FACES SIMPLES E ESTRUTURA METÁLICA COM GUIAS SIMPLES, SEM VÃOS. AF_06/2017_PS</t>
  </si>
  <si>
    <t>DEMOLIÇÃO DE ALVENARIA DE BLOCO FURADO, DE FORMA MANUAL, SEM REAPROVEITAMENTO. AF_12/2017</t>
  </si>
  <si>
    <t>IMPERMEABILIZAÇÃO</t>
  </si>
  <si>
    <t>IMPERMEABILIZAÇÃO DE SUPERFÍCIE COM MEMBRANA À BASE DE RESINA ACRÍLICA, 3 DEMÃOS. AF_06/2018</t>
  </si>
  <si>
    <t>Impermeabilização semi-flexível com tinta alfaltica, 02 demãos, em superfícies lisas e de pequenas dimensões, tipo Viaplus 1000, ref:Viapol ou similar</t>
  </si>
  <si>
    <t>RETIRADA DE CALHAS, RUFOS OU RINCÕES EM CHAPA METÁLICA</t>
  </si>
  <si>
    <t>REMOÇÃO DE TELHAS, DE FIBROCIMENTO, METÁLICA E CERÂMICA, DE FORMA MANUAL, SEM REAPROVEITAMENTO. AF_12/2017</t>
  </si>
  <si>
    <t>REMOÇÃO DE ESTRUTURA METÁLICA PARA COBERTURA, SEM REAPROVEITAMENTO</t>
  </si>
  <si>
    <t>FORNECIMENTO DE ESTRUTURA METÁLICA PARA COBERTURA, COM UTILIZAÇÃO DE PERFIS EM AÇO ASTM A36</t>
  </si>
  <si>
    <t>MONTAGEM DE ESTRUTURA METÁLICA</t>
  </si>
  <si>
    <t>PINTURA COM TINTA ALQUÍDICA DE ACABAMENTO (ESMALTE SINTÉTICO FOSCO) PULVERIZADA SOBRE PERFIL METÁLICO EXECUTADO EM FÁBRICA (POR DEMÃO). AF_01/2020_PE</t>
  </si>
  <si>
    <t>TELHA TERMOACÚSTIVA TIPO SANDUÍCHE TRAPEZOIDAL COM AÇO BRANCO SUPERIOR E AÇO TIPO FORRO BRANCO INFERIOR COM NÚCLEO EM PIR, ESPESSURA DE 50MM E LARGURA ÚTIL DE 1M, DA ISOESTE OU SIMILAR, COM IÇAMENTO</t>
  </si>
  <si>
    <t>CALHA EM CHAPA DE AÇO GALVANIZADO NÚMERO 24, DESENVOLVIMENTO DE 100 CM, INCLUSO TRANSPORTE VERTICAL. AF_07/2019</t>
  </si>
  <si>
    <t>RUFO EM CHAPA DE AÇO GALVANIZADO N.24 - DESENVOLVIMENTO 100CM</t>
  </si>
  <si>
    <t>CHAPIM (RUFO CAPA) EM AÇO GALVANIZADO, CORTE 33. AF_11/2020</t>
  </si>
  <si>
    <t>REMOÇÃO DE JANELAS, DE FORMA MANUAL, SEM REAPROVEITAMENTO. AF_12/2017</t>
  </si>
  <si>
    <t>JANELA MAXIM-AIR ALUMINIO PINTURA ELETROSTATICA BRANCA</t>
  </si>
  <si>
    <t>CONTRAMARCO DE ALUMÍNIO, FIXAÇÃO COM PARAFUSO - FORNECIMENTO E INSTALAÇÃO. AF_12/2019</t>
  </si>
  <si>
    <t>SISTEMA DE PORTAS PARA BOXES TIPO NEOCOM SYSTEM OU SIMILAR PARA DIVISÓRIAS EM GRANITO COM PORTAS EM LAMINADO ESTRUTURAL TS COM ACABAMENTO TEXTURIZADO COR CINZA CLARO E BATENTES DE ALUMÍNIO COM ACABAMENTO NATURAL FOSCO NEOCOM OU EQUIVALENTE  DE 80X160CM- FORNECIMENTO E INSTALAÇÃO</t>
  </si>
  <si>
    <t>Porta em madeira, tipo ficha/calha, 60 x 210 cm, inclusive caixilho e dobradiças, exceto fechadura</t>
  </si>
  <si>
    <t>KIT DE PORTA DE MADEIRA PARA VERNIZ, SEMI-OCA (LEVE OU MÉDIA), PADRÃO MÉDIO, 90X210CM, ESPESSURA DE 3,5CM, ITENS INCLUSOS: DOBRADIÇAS, MONTAGEM E INSTALAÇÃO DO BATENTE, SEM FECHADURA - FORNECIMENTO E INSTALAÇÃO. AF_12/2019</t>
  </si>
  <si>
    <t>Porta em alumínio, cor N/P/B, tipo veneziana (até 50%) e vidro (até 50%), de abrir ou correr, completa, inclusive caixilhos, dobradiças ou roldanas, fechadura exclusive vidro</t>
  </si>
  <si>
    <t>FECHADURA DE EMBUTIR COM CILINDRO, EXTERNA, COMPLETA, ACABAMENTO PADRÃO MÉDIO, INCLUSO EXECUÇÃO DE FURO - FORNECIMENTO E INSTALAÇÃO. AF_12/2019</t>
  </si>
  <si>
    <t>FECHADURA PARA PORTAS DUAS FOLHAS</t>
  </si>
  <si>
    <t>PORTA DE MADEIRA 1,00 X 2,10 M; COM SUPORTE PARA PCD</t>
  </si>
  <si>
    <t>PA.11 - PORTA EM ALUMÍNIO ANODIZADO, MEIO VIDRO, DE ABRIR, 2 FOLHAS</t>
  </si>
  <si>
    <t>PORTA DE ALUMINIO ANODIZADO AO NATURAL,TENDO 1 CONTRAPINAZIO DIVIDINDO A ESQUADRIA EM 2 VAZIOS P/VIDRO, EM PERFIS SERIE 25,EXCLUSIVE FECHADURAS.FORNECIMENTO E COLOCACAO</t>
  </si>
  <si>
    <t>PORTA COMPLETA MADEIRA 2 FL.2,0x2,10m REV.LAMINADO</t>
  </si>
  <si>
    <t>PORTA DE MADEIRA PARA PINTURA, 02 FOLHAS, 150 X 210 CM, E=35MM, C/DOBRADIÇAS (EXCLUSIVE MARCO, ALIZAR E FECHADURA)</t>
  </si>
  <si>
    <t>ESCADA TIPO MARINHEIRO EM TUBO ACO GALVANIZADO 1 1/2" 5 DEGRAUS</t>
  </si>
  <si>
    <t>Portão/porta em alumínio cor N/B/P, de correr, vazado, em tubo quadrado 3"x1.1/2" horizontais e engradado e 1.1/2"x1.1/2" verticais, com espaçamento de 12cm.</t>
  </si>
  <si>
    <t>Fornecimento e instalação de fachada em pele de vidro, linha Citta Due Alcoa, em vidro laminado 3+3 prata refletivo medindo 8,30x6,87m,c/06 modulos vertical e 11 modulos horizontal. e 05 janelas maxi mar (obra:Sup.Reg.Trabalho)</t>
  </si>
  <si>
    <t>FORNECIMENTO E MONTAGEM DE ESTRUTURA METÁLICA VERTICAL - PATINÁVEL</t>
  </si>
  <si>
    <t>REVESTIMENTO DE PAREDE</t>
  </si>
  <si>
    <t>CHAPISCO APLICADO EM ALVENARIAS E ESTRUTURAS DE CONCRETO INTERNAS, COM COLHER DE PEDREIRO.  ARGAMASSA TRAÇO 1:3 COM PREPARO EM BETONEIRA 400L. AF_10/2022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</si>
  <si>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</si>
  <si>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Revestimento cerâmico para piso ou parede, 50 x 50 cm, Eliane, linha bianco plus po ou similar, aplicado com argamassa industrializada ac-ii, rejuntado, exclusive regularização de base ou emboço</t>
  </si>
  <si>
    <t>REVESTIMENTO DE PISO</t>
  </si>
  <si>
    <t>CORTE EM CONCRETO DETERIORADO</t>
  </si>
  <si>
    <t>Demolição de concreto simples com martelete</t>
  </si>
  <si>
    <t>Regularização de base para revest. de pisos com arg. traço t4, esp. média = 2,5cm</t>
  </si>
  <si>
    <t>APLICAÇÃO DE LONA PLÁSTICA PARA EXECUÇÃO DE PAVIMENTOS DE CONCRETO. AF_04/2022</t>
  </si>
  <si>
    <t>Revestimento cerâmico para piso ou parede, 90 x 90 cm, porcelanato, esmaltado, polido, linha munari cimento, Eliane ou similar, aplicado com argamassa industrializada ac-iii, rejuntado, exclusive regularização de base ou emboço - Rev -  03</t>
  </si>
  <si>
    <t>PLANTIO DE GRAMA BATATAIS EM PLACAS. AF_05/2018</t>
  </si>
  <si>
    <t>PISO EM CONCRETO 20 MPA PREPARO MECÂNICO, ESPESSURA 7CM. AF_09/2020</t>
  </si>
  <si>
    <t>PISO PODOTÁTIL DE ALERTA OU DIRECIONAL, DE BORRACHA, ASSENTADO SOBRE ARGAMASSA. AF_05/2020</t>
  </si>
  <si>
    <t>Fornecimento e instalação de grama sintética 42mm, alta durabilidade, cor verde, proteção raios UV e luz solar, incluso cola, type, areia tratada, borracha e mão de obra especializada</t>
  </si>
  <si>
    <t>Remoção mecanizada de revestimento asfáltico</t>
  </si>
  <si>
    <t>RETIRADA DE MEIO FIO C/ EMPILHAMENTO E S/ REMOCAO</t>
  </si>
  <si>
    <t>Pintura de faixa com tinta acrílica emulsionada em água - espessura de 0,5 mm</t>
  </si>
  <si>
    <t>DEMOLIÇÃO MECANIZADA DE CONCRETO ARMADO, COM EQUIPAMENTO ELÉTRICO, INCLUSIVE AFASTAMENTO E EMPILHAMENTO, EXCLUSIVE TRANSPORTE E RETIRADA DO MATERIAL DEMOLIDO</t>
  </si>
  <si>
    <t>Tacha refletiva em plástico injetado - monodirecional tipo I - com um pino - fornecimento e colocação</t>
  </si>
  <si>
    <t>Meio-fio de concreto - MFC 03 - areia e brita comerciais - fôrma de madeira</t>
  </si>
  <si>
    <t>Meio-fio de concreto - MFC 05 - areia e brita comerciais - fôrma de madeira</t>
  </si>
  <si>
    <t>Dissipador de energia - DEB 03 - areia, brita e pedra de mão comerciais</t>
  </si>
  <si>
    <t>Caixa coletora de sarjeta - CCS 01 - com grelha de concreto - TCC 01 - areia e brita comerciais</t>
  </si>
  <si>
    <t>Corpo de BSTC D = 0,60 m PA2 - areia, brita e pedra de mão comerciais</t>
  </si>
  <si>
    <t>Boca de BSTC D = 0,60 m - esconsidade 0° - areia e brita comerciais - alas retas</t>
  </si>
  <si>
    <t>Pastilha cerâmica esmaltada, 5 x 5 cm, marca NGK, linha Gran, cor azul maranhão, aplicada com argamassa industrializada ac-ii, rejuntada, exclusive emboço (ou similar)</t>
  </si>
  <si>
    <t>Revestimento para piso ou parede em granito cinza andorinha, levigado, e = 2cm, aplicado com argamassa industrializada ac-ii, rejuntado, exclusive emboço</t>
  </si>
  <si>
    <t>TETO</t>
  </si>
  <si>
    <t>FORRO DE GESSO ACARTONADO TIPO FGA (FORNECIMENTO E INSTALAÇÃO)</t>
  </si>
  <si>
    <t>Forro acústico em placas de fibra mineral dim.1200x600x16mm,  absorção sonora NRC = 0,55, reflexão luz = 0,79, marca Armstrong, ref. Clean Room, ou similar, resist. fogo: classe A, instalado inclusive sobre perfís metálicos</t>
  </si>
  <si>
    <t>Forro de madeira lambri cumaru/ipê champanhe, régua de 10cm, e= 9mm,  inclusive madeiramento de suporte (sarrafo), instalado</t>
  </si>
  <si>
    <t>PINTURA</t>
  </si>
  <si>
    <t>APLICAÇÃO MANUAL DE MASSA ACRÍLICA EM PAREDES EXTERNAS DE CASAS, UMA DEMÃO. AF_05/2017</t>
  </si>
  <si>
    <t>APLICAÇÃO MANUAL DE PINTURA COM TINTA LÁTEX ACRÍLICA EM PAREDES, DUAS DEMÃOS. AF_06/2014</t>
  </si>
  <si>
    <t>DIVISORIA SANITÁRIA, TIPO CABINE, EM GRANITO CINZA POLIDO, ESP = 3CM, ASSENTADO COM ARGAMASSA COLANTE AC III-E, EXCLUSIVE FERRAGENS. AF_01/2021</t>
  </si>
  <si>
    <t>PEITORIL LINEAR EM GRANITO OU MÁRMORE, L = 15CM, COMPRIMENTO DE ATÉ 2M, ASSENTADO COM ARGAMASSA 1:6 COM ADITIVO. AF_11/2020</t>
  </si>
  <si>
    <t>BANCADA EM GRANITO CINZA ANDORINHA</t>
  </si>
  <si>
    <t>GRANITO POLIDO E=2cm, PRETO,  ARGAMASSA CIMENTO E AREIA 1:4, C/ REJUNTAMENTO</t>
  </si>
  <si>
    <t>Totem de sinalização em acrilico cristal 10mm, (1,25x1,50cm), conforme modelo p/Centro Profissionalizante, com aplicação de adesivo digital tipo espelho, em dupla face e com base em concreto armado (50x30cm) e vedação c/silicone</t>
  </si>
  <si>
    <t>Guarda-corpo em tubo de aço inox ø=1 1/2", duplo, com montantes e fechamento em tubo inox ø=1 1/2", h=96cm, c/acabamento polido, p/fixação em piso</t>
  </si>
  <si>
    <t>Guarda-corpo h = 1,10m e Corrimão em Aço Inox, barras superiores alt=0,92m e 0,70m e barra inferior, diam= 1.1/2" r, barras verticais d=3/4" a cada 0,11m, curvas de aço inox. - Escada</t>
  </si>
  <si>
    <t>Corrimão em aço inox, escovado, d=1 1/2"</t>
  </si>
  <si>
    <t>PAINEL ALUMINIO COMPOSTO (ACM) E=3mm 1,22X2,50m</t>
  </si>
  <si>
    <t>Brise metálico Hunter Douglas ref. 84R - SL4 cor prata ou similar, com estrutura e montagem, exclusive Andaimes ou plataforma</t>
  </si>
  <si>
    <t>ANDAIME METALICO TIPO FACHADEIRO 30 x 12 m 3 PISOS</t>
  </si>
  <si>
    <t>INSTALAÇÕES HIDROSSANITÁRIAS - ÁGUA FRIA</t>
  </si>
  <si>
    <t>BEBEDOURO ELÉTRICO COM SISTEMA DE REFRIGERAÇÃO E DUAS SAÍDAS - 40L</t>
  </si>
  <si>
    <t>MICTÓRIO SIFONADO LOUÇA BRANCA  PADRÃO MÉDIO  FORNECIMENTO E INSTALAÇÃO. AF_01/2020</t>
  </si>
  <si>
    <t>TORNEIRA CROMADA DE MESA PARA LAVATÓRIO COM SENSOR DE PRESENCA. AF_01/2020</t>
  </si>
  <si>
    <t>CUBA DE EMBUTIR OVAL EM LOUÇA BRANCA, 35 X 50CM OU EQUIVALENTE, INCLUSO VÁLVULA EM METAL CROMADO E SIFÃO FLEXÍVEL EM PVC - FORNECIMENTO E INSTALAÇÃO. AF_01/2020</t>
  </si>
  <si>
    <t>Lavatório louça de canto (Deca-Izy, ref L-10117 ou similar) sem coluna, c/ sifão cromado, válvula cromada, engate cromado, exclusive torneira</t>
  </si>
  <si>
    <t>VASO SANITARIO SIFONADO CONVENCIONAL COM LOUÇA BRANCA, INCLUSO CONJUNTO DE LIGAÇÃO PARA BACIA SANITÁRIA AJUSTÁVEL - FORNECIMENTO E INSTALAÇÃO. AF_10/2016</t>
  </si>
  <si>
    <t>VASO SANITARIO SIFONADO CONVENCIONAL PARA PCD SEM FURO FRONTAL COM LOUÇA BRANCA SEM ASSENTO, INCLUSO CONJUNTO DE LIGAÇÃO PARA BACIA SANITÁRIA AJUSTÁVEL - FORNECIMENTO E INSTALAÇÃO. AF_01/2020</t>
  </si>
  <si>
    <t>VÁLVULA DE DESCARGA METÁLICA, BASE 1 1/4", ACABAMENTO METALICO CROMADO - FORNECIMENTO E INSTALAÇÃO. AF_08/2021</t>
  </si>
  <si>
    <t>TUBO DE DESCIDA PARA CAIXA DE DESCARGA ( LONGO 1 1/4" )</t>
  </si>
  <si>
    <t>BARRA DE APOIO RETA, EM ACO INOX POLIDO, COMPRIMENTO 70 CM,  FIXADA NA PAREDE - FORNECIMENTO E INSTALAÇÃO. AF_01/2020</t>
  </si>
  <si>
    <t>BARRA DE APOIO EM "L", EM ACO INOX POLIDO 70 X 70 CM, FIXADA NA PAREDE - FORNECIMENTO E INSTALACAO. AF_01/2020</t>
  </si>
  <si>
    <t>ENGATE FLEXÍVEL EM PLÁSTICO BRANCO, 1/2 X 30CM - FORNECIMENTO E INSTALAÇÃO. AF_01/2020</t>
  </si>
  <si>
    <t>SABONETEIRA PLASTICA TIPO DISPENSER PARA SABONETE LIQUIDO COM RESERVATORIO 800 A 1500 ML, INCLUSO FIXAÇÃO. AF_01/2020</t>
  </si>
  <si>
    <t>Dispenser, em plástico, para papel higiênico em rolo</t>
  </si>
  <si>
    <t>DISPENSER PAPEL TOALHA, DE PAREDE, MANUAL, PARA SANITÁRIOS - ABS - ALTO IMPACTO - AUTO CORTE</t>
  </si>
  <si>
    <t>REGISTRO DE GAVETA BRUTO, LATÃO, ROSCÁVEL, 1 1/2", COM ACABAMENTO E CANOPLA CROMADOS - FORNECIMENTO E INSTALAÇÃO. AF_08/2021</t>
  </si>
  <si>
    <t>REGISTRO DE GAVETA BRUTO, LATÃO, ROSCÁVEL, 3/4", COM ACABAMENTO E CANOPLA CROMADOS - FORNECIMENTO E INSTALAÇÃO. AF_08/2021</t>
  </si>
  <si>
    <t>ADAPTADOR CURTO COM BOLSA E ROSCA PARA REGISTRO, PVC, SOLDÁVEL, DN 50MM X 1.1/2 , INSTALADO EM PRUMADA DE ÁGUA - FORNECIMENTO E INSTALAÇÃO. AF_06/2022</t>
  </si>
  <si>
    <t>ADAPTADOR COM FLANGE E ANEL DE VEDAÇÃO, PVC, SOLDÁVEL, DN 60 MM X 2 , INSTALADO EM RESERVAÇÃO DE ÁGUA DE EDIFICAÇÃO QUE POSSUA RESERVATÓRIO DE FIBRA/FIBROCIMENTO   FORNECIMENTO E INSTALAÇÃO. AF_06/2016</t>
  </si>
  <si>
    <t>ADAPTADOR CURTO COM BOLSA E ROSCA PARA REGISTRO, PVC, SOLDÁVEL, DN 25MM X 3/4 , INSTALADO EM RAMAL OU SUB-RAMAL DE ÁGUA - FORNECIMENTO E INSTALAÇÃO. AF_06/2022</t>
  </si>
  <si>
    <t>JOELHO 90 GRAUS, PVC, SOLDÁVEL, DN 25MM, INSTALADO EM RAMAL OU SUB-RAMAL DE ÁGUA - FORNECIMENTO E INSTALAÇÃO. AF_06/2022</t>
  </si>
  <si>
    <t>JOELHO 90 GRAUS, PVC, SOLDÁVEL, DN 50MM, INSTALADO EM PRUMADA DE ÁGUA - FORNECIMENTO E INSTALAÇÃO. AF_06/2022</t>
  </si>
  <si>
    <t>TUBO, PVC, SOLDÁVEL, DN 25MM, INSTALADO EM RAMAL OU SUB-RAMAL DE ÁGUA - FORNECIMENTO E INSTALAÇÃO. AF_06/2022</t>
  </si>
  <si>
    <t>TUBO, PVC, SOLDÁVEL, DN 50MM, INSTALADO EM PRUMADA DE ÁGUA - FORNECIMENTO E INSTALAÇÃO. AF_06/2022</t>
  </si>
  <si>
    <t>TUBO, PVC, SOLDÁVEL, DN 60MM, INSTALADO EM PRUMADA DE ÁGUA - FORNECIMENTO E INSTALAÇÃO. AF_06/2022</t>
  </si>
  <si>
    <t>TE, PVC, SOLDÁVEL, DN 25MM, INSTALADO EM PRUMADA DE ÁGUA - FORNECIMENTO E INSTALAÇÃO. AF_06/2022</t>
  </si>
  <si>
    <t>TE, PVC, SOLDÁVEL, DN 50MM, INSTALADO EM PRUMADA DE ÁGUA - FORNECIMENTO E INSTALAÇÃO. AF_06/2022</t>
  </si>
  <si>
    <t>TE, PVC, SOLDÁVEL, DN 60MM, INSTALADO EM PRUMADA DE ÁGUA - FORNECIMENTO E INSTALAÇÃO. AF_06/2022</t>
  </si>
  <si>
    <t>TÊ DE REDUÇÃO, PVC, SOLDÁVEL, DN 50MM X 25MM, INSTALADO EM PRUMADA DE ÁGUA - FORNECIMENTO E INSTALAÇÃO. AF_06/2022</t>
  </si>
  <si>
    <t>JOELHO 90 GRAUS COM BUCHA DE LATÃO, PVC, SOLDÁVEL, DN 25MM, X 3/4  INSTALADO EM RAMAL OU SUB-RAMAL DE ÁGUA - FORNECIMENTO E INSTALAÇÃO. AF_06/2022</t>
  </si>
  <si>
    <t>JOELHO 90 GRAUS COM BUCHA DE LATÃO, PVC, SOLDÁVEL, DN 25MM, X 1/2  INSTALADO EM RAMAL OU SUB-RAMAL DE ÁGUA - FORNECIMENTO E INSTALAÇÃO. AF_06/2022</t>
  </si>
  <si>
    <t>CHUVEIRO ELETRICO/ DUCHA FASHION BRANCA - LORENZETTI</t>
  </si>
  <si>
    <t>Torneira cromada com arejador para pia de cozinha, DECA, linha targa 1159C40 ou similar - Rev 01</t>
  </si>
  <si>
    <t>TORNEIRA TANQUE</t>
  </si>
  <si>
    <t>ACABAMENTO DE REGISTRO PRESSAO CROMADO 3/4"" ASPEN DECA</t>
  </si>
  <si>
    <t>VÁLVULA DE DESCARGA PARA MICTÓRIO DIÂMETRO 1/2" FECHAMENTO AUTOMÁTICO TEMPORIZADO</t>
  </si>
  <si>
    <t>Luva de pvc soldável e c/rosca, marrom d = 25mmx3/4"</t>
  </si>
  <si>
    <t>TUBO, PVC, SOLDÁVEL, DN 75 MM, INSTALADO EM RESERVAÇÃO DE ÁGUA DE EDIFICAÇÃO QUE POSSUA RESERVATÓRIO DE FIBRA/FIBROCIMENTO   FORNECIMENTO E INSTALAÇÃO. AF_06/2016</t>
  </si>
  <si>
    <t>JOELHO 90 GRAUS, PVC, SOLDÁVEL, DN 60 MM INSTALADO EM RESERVAÇÃO DE ÁGUA DE EDIFICAÇÃO QUE POSSUA RESERVATÓRIO DE FIBRA/FIBROCIMENTO   FORNECIMENTO E INSTALAÇÃO. AF_06/2016</t>
  </si>
  <si>
    <t>JOELHO 90 GRAUS, PVC, SERIE NORMAL, ESGOTO PREDIAL, DN 75 MM, JUNTA ELÁSTICA, FORNECIDO E INSTALADO EM PRUMADA DE ESGOTO SANITÁRIO OU VENTILAÇÃO. AF_08/2022</t>
  </si>
  <si>
    <t>Fornecimento e assentamento de bucha de redução de ferro galvanizado de 1 1/2" x 1"</t>
  </si>
  <si>
    <t>Bucha de redução curta de pvc rígido soldável, marrom, diâm = 60 x 50mm</t>
  </si>
  <si>
    <t>ADAPTADOR COM FLANGES LIVRES, PVC, SOLDÁVEL, DN 75 MM X 2 1/2 , INSTALADO EM RESERVAÇÃO DE ÁGUA DE EDIFICAÇÃO QUE POSSUA RESERVATÓRIO DE FIBRA/FIBROCIMENTO   FORNECIMENTO E INSTALAÇÃO. AF_06/2016</t>
  </si>
  <si>
    <t>ADAPTADOR COM FLANGES LIVRES, PVC, SOLDÁVEL, DN 50 MM X 1 1/2 , INSTALADO EM RESERVAÇÃO DE ÁGUA DE EDIFICAÇÃO QUE POSSUA RESERVATÓRIO DE FIBRA/FIBROCIMENTO   FORNECIMENTO E INSTALAÇÃO. AF_06/2016</t>
  </si>
  <si>
    <t>Joelho de redução 90º de pvc rígido soldável, marrom  diâm = 25 x 20mm</t>
  </si>
  <si>
    <t>CAIXA D´ÁGUA EM POLIETILENO, 1000 LITROS - FORNECIMENTO E INSTALAÇÃO. AF_06/2021</t>
  </si>
  <si>
    <t>CAIXA D´ÁGUA EM POLIETILENO, 2000 LITROS - FORNECIMENTO E INSTALAÇÃO. AF_06/2021</t>
  </si>
  <si>
    <t>CAIXA D´ÁGUA EM POLIETILENO, 500 LITROS - FORNECIMENTO E INSTALAÇÃO. AF_06/2021</t>
  </si>
  <si>
    <t>MONTAGEM E DESMONTAGEM DE FÔRMA DE LAJE MACIÇA, PÉ-DIREITO SIMPLES, EM MADEIRA SERRADA, 1 UTILIZAÇÃO. AF_09/2020</t>
  </si>
  <si>
    <t>ARMAÇÃO DE LAJE DE ESTRUTURA CONVENCIONAL DE CONCRETO ARMADO UTILIZANDO AÇO CA-50 DE 10,0 MM - MONTAGEM. AF_06/2022</t>
  </si>
  <si>
    <t>ADAPTADOR COM FLANGES LIVRES, PVC, SOLDÁVEL, DN 75 MM X 2 1/2 , INSTALADO EM RESERVAÇÃO DE ÁGUA DE EDIFICAÇÃO QUE POSSUA RESERVATÓRIO DE FIBRA/FIBROCIMENTO FORNECIMENTO E INSTALAÇÃO. AF_06/2016</t>
  </si>
  <si>
    <t>Impermeabilização semi-flexível com tinta alfaltica, 06 demãos, em superfícies lisas e de pequenas dimensões, tipo Viaplus 1000, ref:Viapol ou similar (REF ORSE 7730)</t>
  </si>
  <si>
    <t>REGISTRO GAVETA 1.1/4" BRUTO LATAO - FORNECIMENTO E INSTALACAO</t>
  </si>
  <si>
    <t>REGISTRO DE ESFERA, PVC, SOLDÁVEL, COM VOLANTE, DN  25 MM - FORNECIMENTO E INSTALAÇÃO. AF_08/2021</t>
  </si>
  <si>
    <t>REGISTRO DE ESFERA, PVC, SOLDÁVEL, COM VOLANTE, DN  40 MM - FORNECIMENTO E INSTALAÇÃO. AF_08/2021</t>
  </si>
  <si>
    <t>VALVULA DE RETENCAO ROSCA BRONZE 1.1/4 UNIVERSAL DOCOL</t>
  </si>
  <si>
    <t>Adaptador de pvc rígido soldável c/ flanges livres p/ caixa de água diâm = 25mm x 3/4" - Rev 01_10/2022</t>
  </si>
  <si>
    <t>Adaptador para válvula de pia e lavatório, em pvc rígido soldável, para esgoto secundário, diâm = 40mm  Rev. 01 - 10/2022</t>
  </si>
  <si>
    <t>Adaptador de pvc rígido soldável curto c/ bolsa e rosca p/ registro diâm = 40mm x 11/4"</t>
  </si>
  <si>
    <t>JOELHO PVC SOLDAVEL 90º AGUA FRIA 32MM - FORNECIMENTO E INSTALACAO</t>
  </si>
  <si>
    <t>JOELHO PVC SOLDAVEL 90º AGUA FRIA 40MM - FORNECIMENTO E INSTALACAO</t>
  </si>
  <si>
    <t>Joelho de redução 90º de pvc rígido soldável, marrom  diâm = 32 x 25mm</t>
  </si>
  <si>
    <t>LUVA DE REDUÇÃO, PVC, SOLDÁVEL, DN 32MM X 25MM, INSTALADO EM RAMAL DE DISTRIBUIÇÃO DE ÁGUA - FORNECIMENTO E INSTALAÇÃO. AF_06/2022</t>
  </si>
  <si>
    <t>LUVA DE REDUÇÃO, PVC, SOLDÁVEL, DN 40MM X 32MM, INSTALADO EM RAMAL DE DISTRIBUIÇÃO DE ÁGUA - FORNECIMENTO E INSTALAÇÃO. AF_06/2022</t>
  </si>
  <si>
    <t>LUVA, PVC, SOLDÁVEL, DN 40MM, INSTALADO EM RAMAL DE DISTRIBUIÇÃO DE ÁGUA - FORNECIMENTO E INSTALAÇÃO. AF_06/2022</t>
  </si>
  <si>
    <t>TORNEIRA DE BOIA PARA CAIXA D'ÁGUA, ROSCÁVEL, 3/4" - FORNECIMENTO E INSTALAÇÃO. AF_08/2021</t>
  </si>
  <si>
    <t>Tubo pvc rígido soldável marrom p/ água, d = 32 mm (1")</t>
  </si>
  <si>
    <t>Tubo pvc rígido soldável marrom p/ água, d = 40 mm (1 1/4")</t>
  </si>
  <si>
    <t>Tê 90º de pvc rígido soldável, marrom  diâm = 32mm</t>
  </si>
  <si>
    <t>Tê 90º de pvc rígido soldável, marrom  diâm = 40mm</t>
  </si>
  <si>
    <t>REGISTRO DE GAVETA BRUTO 2.1/2"" 1502.B.212 DECA</t>
  </si>
  <si>
    <t>REGISTRO DE ESFERA, PVC, SOLDÁVEL, COM VOLANTE, DN  32 MM - FORNECIMENTO E INSTALAÇÃO. AF_08/2021</t>
  </si>
  <si>
    <t>REGISTRO DE ESFERA, PVC, SOLDÁVEL, COM VOLANTE, DN  50 MM - FORNECIMENTO E INSTALAÇÃO. AF_08/2021</t>
  </si>
  <si>
    <t>REGISTRO DE ESFERA, PVC, SOLDÁVEL, COM VOLANTE, DN  60 MM - FORNECIMENTO E INSTALAÇÃO. AF_08/2021</t>
  </si>
  <si>
    <t>ADAPTADOR COM FLANGES LIVRES, PVC, SOLDÁVEL LONGO, DN 32 MM X 1 , INSTALADO EM RESERVAÇÃO DE ÁGUA DE EDIFICAÇÃO QUE POSSUA RESERVATÓRIO DE FIBRA/FIBROCIMENTO   FORNECIMENTO E INSTALAÇÃO. AF_06/2016</t>
  </si>
  <si>
    <t>ADAPTADOR CURTO COM BOLSA E ROSCA PARA REGISTRO, PVC, SOLDÁVEL, DN 75 MM X 2 1/2 , INSTALADO EM RESERVAÇÃO DE ÁGUA DE EDIFICAÇÃO QUE POSSUA RESERVATÓRIO DE FIBRA/FIBROCIMENTO   FORNECIMENTO E INSTALAÇÃO. AF_06/2016</t>
  </si>
  <si>
    <t>TÊ, PVC, SOLDÁVEL, DN 75 MM INSTALADO EM RESERVAÇÃO DE ÁGUA DE EDIFICAÇÃO QUE POSSUA RESERVATÓRIO DE FIBRA/FIBROCIMENTO   FORNECIMENTO E INSTALAÇÃO. AF_06/2016</t>
  </si>
  <si>
    <t>INSTALAÇÕES DE ESGOTAMENTO SANITÁRIO</t>
  </si>
  <si>
    <t>ESGOTAMENTO SANITÁRIO</t>
  </si>
  <si>
    <t>Fornecimento e instalação de caixa de passagem em alumínio (30 x 30 x 10 cm)</t>
  </si>
  <si>
    <t>Caixa sifonada em pvc, 150 x 150 x 50 mm, com tampa cega, acabamento branco, Akros ou similar</t>
  </si>
  <si>
    <t>CAIXA SIFONADA, PVC, DN 150 X 185 X 75 MM, FORNECIDA E INSTALADA EM RAMAIS DE ENCAMINHAMENTO DE ÁGUA PLUVIAL. AF_06/2022</t>
  </si>
  <si>
    <t>CURVA CURTA 90 GRAUS, PVC, SERIE NORMAL, ESGOTO PREDIAL, DN 100 MM, JUNTA ELÁSTICA, FORNECIDO E INSTALADO EM RAMAL DE DESCARGA OU RAMAL DE ESGOTO SANITÁRIO. AF_08/2022</t>
  </si>
  <si>
    <t>CURVA CURTA 90 GRAUS, PVC, SERIE NORMAL, ESGOTO PREDIAL, DN 40 MM, JUNTA SOLDÁVEL,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</si>
  <si>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</si>
  <si>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</si>
  <si>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</si>
  <si>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</si>
  <si>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</si>
  <si>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75 MM, JUNTA ELÁSTICA, FORNECIDO E INSTALADO EM RAMAL DE DESCARGA OU RAMAL DE ESGOTO SANITÁRIO. AF_08/2022</t>
  </si>
  <si>
    <t>JOELHO PVC, COM BOLSA E ANEL, 90 GRAUS, DN 40 X *38* MM, SERIE NORMAL, PARA ESGOTO PREDIAL - FORNECIMENTO E INSTALACAO</t>
  </si>
  <si>
    <t>JUNÇÃO SIMPLES, PVC, SERIE R, ÁGUA PLUVIAL, DN 100 X 75 MM, JUNTA ELÁSTICA, FORNECIDO E INSTALADO EM RAMAL DE ENCAMINHAMENTO. AF_06/2022</t>
  </si>
  <si>
    <t>JUNÇÃO SIMPLES, PVC, SERIE NORMAL, ESGOTO PREDIAL, DN 100 X 100 MM, JUNTA ELÁSTICA, FORNECIDO E INSTALADO EM RAMAL DE DESCARGA OU RAMAL DE ESGOTO SANITÁRIO. AF_08/2022</t>
  </si>
  <si>
    <t>JUNÇÃO SIMPLES, PVC, SERIE NORMAL, ESGOTO PREDIAL, DN 40 MM, JUNTA SOLDÁVEL, FORNECIDO E INSTALADO EM RAMAL DE DESCARGA OU RAMAL DE ESGOTO SANITÁRIO. AF_08/2022</t>
  </si>
  <si>
    <t>LUVA SIMPLES, PVC, SERIE NORMAL, ESGOTO PREDIAL, DN 100 MM, JUNTA ELÁSTICA,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</si>
  <si>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</si>
  <si>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DE CORRER, PVC, SERIE NORMAL, ESGOTO PREDIAL, DN 75 MM, JUNTA ELÁSTICA, FORNECIDO E INSTALADO EM RAMAL DE DESCARGA OU RAMAL DE ESGOTO SANITÁRIO. AF_08/2022</t>
  </si>
  <si>
    <t>REDUÇÃO EXCÊNTRICA, PVC, SERIE R, ÁGUA PLUVIAL, DN 75 X 50 MM, JUNTA ELÁSTICA, FORNECIDO E INSTALADO EM RAMAL DE ENCAMINHAMENTO. AF_06/2022</t>
  </si>
  <si>
    <t>TUBO PVC, SERIE NORMAL, ESGOTO PREDIAL, DN 100 MM, FORNECIDO E INSTALADO EM RAMAL DE DESCARGA OU RAMAL DE ESGOTO SANITÁRIO. AF_08/2022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</si>
  <si>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</si>
  <si>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</si>
  <si>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</si>
  <si>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150 MM, FORNECIDO E INSTALADO EM SUBCOLETOR AÉREO DE ESGOTO SANITÁRIO. AF_08/2022</t>
  </si>
  <si>
    <t>SIFÃO DO TIPO FLEXÍVEL EM PVC 1  X 1.1/2  - FORNECIMENTO E INSTALAÇÃO. AF_01/2020</t>
  </si>
  <si>
    <t>CAIXA GORDURA SIMPLES EM PVC 300x100 18 lLITROS C/ TAMPA</t>
  </si>
  <si>
    <t>VALVULA PARA LAVATORIO OU BEBEDOURO METALICO DIAMETRO 1"</t>
  </si>
  <si>
    <t>RALO SIFONADO, PVC, DN 100 X 40 MM, JUNTA SOLDÁVEL, FORNECIDO E INSTALADO EM RAMAL DE DESCARGA OU EM RAMAL DE ESGOTO SANITÁRIO. AF_08/2022</t>
  </si>
  <si>
    <t>BUCHA DE REDUÇÃO LONGA, PVC, SERIE R, ÁGUA PLUVIAL, DN 50 X 40 MM, JUNTA ELÁSTICA, FORNECIDO E INSTALADO EM RAMAL DE ENCAMINHAMENTO. AF_06/2022</t>
  </si>
  <si>
    <t>CURVA 45 GRAUS, PVC, SOLDÁVEL, DN 40MM, INSTALADO EM RAMAL DE DISTRIBUIÇÃO DE ÁGUA - FORNECIMENTO E INSTALAÇÃO. AF_06/2022</t>
  </si>
  <si>
    <t>Fornecimento e instalação de curva metálica horizontal 100 x 50 mm, com ângulo de 45°</t>
  </si>
  <si>
    <t>CURVA 45 GRAUS SOLDAVEL DIAMETRO 75 MM</t>
  </si>
  <si>
    <t>CURVA 45 GRAUS, EM AÇO, CONEXÃO SOLDADA, DN 50 (2"), INSTALADO EM PRUMADAS - FORNECIMENTO E INSTALAÇÃO. AF_10/2020</t>
  </si>
  <si>
    <t>CURVA 45 GRAUS DIAMETRO 40 MM (ESGOTO)</t>
  </si>
  <si>
    <t>Junção simples em pvc rígido soldável, para esgoto primário, diâm = 100 x 50mm</t>
  </si>
  <si>
    <t>JUNÇÃO SIMPLES, PVC, SERIE NORMAL, ESGOTO PREDIAL, DN 150 X 150 MM, JUNTA ELÁSTICA, FORNECIDO E INSTALADO EM SUBCOLETOR AÉREO DE ESGOTO SANITÁRIO. AF_08/2022</t>
  </si>
  <si>
    <t>JUNÇÃO SIMPLES, PVC, SERIE NORMAL, ESGOTO PREDIAL, DN 50 X 50 MM, JUNTA ELÁSTICA, FORNECIDO E INSTALADO EM PRUMADA DE ESGOTO SANITÁRIO OU VENTILAÇÃO. AF_08/2022</t>
  </si>
  <si>
    <t>Junção simples em pvc rígido soldável, para esgoto primário, diâm = 75 x 50mm  Rev.01 -  10/2022</t>
  </si>
  <si>
    <t>LUVA SIMPLES, PVC, SERIE R, ÁGUA PLUVIAL, DN 40 MM, JUNTA SOLDÁVEL, FORNECIDO E INSTALADO EM RAMAL DE ENCAMINHAMENTO. AF_06/2022</t>
  </si>
  <si>
    <t>Redução excentrica em pvc rígido soldável, para esgoto primário, diâm = 100 x 75mm</t>
  </si>
  <si>
    <t>Fornecimento de redução excentrica em ferro fundido, com flanges pn 10 / 16, diam. =  150 x  100mm</t>
  </si>
  <si>
    <t>Tê sanitário em pvc rígido soldável, para esgoto primário, diâm = 100 x 100mm</t>
  </si>
  <si>
    <t>Tê sanitário em pvc rígido soldável, para esgoto primário, diâm = 50 x 50mm</t>
  </si>
  <si>
    <t>Tê sanitário em pvc rígido soldável, para esgoto primário, diâm = 75 x 50mm  Rev. 01 - 10/2022</t>
  </si>
  <si>
    <t>Tê sanitário em pvc rígido soldável, para esgoto primário, diâm = 75 x 75mm</t>
  </si>
  <si>
    <t>VENTILAÇÃO</t>
  </si>
  <si>
    <t>Tubo pvc rígido soldável, serie reforçada, p/esgoto e aguas pluviais, d =  50 mm</t>
  </si>
  <si>
    <t xml:space="preserve">	CURVA 45 PVC ESGOTO LONGA 50mm</t>
  </si>
  <si>
    <t>TERMINAL DE VENTILAÇÃO PVC 50MM</t>
  </si>
  <si>
    <t>INSTALAÇÕES DE ÁGUA PLUVIAL</t>
  </si>
  <si>
    <t>CURVA LONGA, 45 GRAUS, PVC OCRE, JUNTA ELÁSTICA, DN 150 MM, PARA COLETOR PREDIAL DE ESGOTO. AF_06/2022</t>
  </si>
  <si>
    <t>JOELHO 90 GRAUS, PVC, SERIE R, ÁGUA PLUVIAL, DN 150 MM, JUNTA ELÁSTICA, FORNECIDO E INSTALADO EM CONDUTORES VERTICAIS DE ÁGUAS PLUVIAIS. AF_06/2022</t>
  </si>
  <si>
    <t>JUNÇÃO SIMPLES, PVC, SERIE R, ÁGUA PLUVIAL, DN 150 X 150 MM, JUNTA ELÁSTICA, FORNECIDO E INSTALADO EM CONDUTORES VERTICAIS DE ÁGUAS PLUVIAIS. AF_06/2022</t>
  </si>
  <si>
    <t>JOELHO 45 GRAUS, PVC, SERIE NORMAL, ESGOTO PREDIAL, DN 150 MM, JUNTA ELÁSTICA, FORNECIDO E INSTALADO EM SUBCOLETOR AÉREO DE ESGOTO SANITÁRIO. AF_08/2022</t>
  </si>
  <si>
    <t>LUVA SIMPLES, PVC, SERIE R, ÁGUA PLUVIAL, DN 150 MM, JUNTA ELÁSTICA, FORNECIDO E INSTALADO EM CONDUTORES VERTICAIS DE ÁGUAS PLUVIAIS. AF_06/2022</t>
  </si>
  <si>
    <t>CAIXA ENTERRADA HIDRÁULICA RETANGULAR EM ALVENARIA COM TIJOLOS CERÂMICOS MACIÇOS, DIMENSÕES INTERNAS: 0,6X0,6X0,6 M PARA REDE DE DRENAGEM. AF_12/2020</t>
  </si>
  <si>
    <t>TUBO PVC, SÉRIE R, ÁGUA PLUVIAL, DN 150 MM, FORNECIDO E INSTALADO EM RAMAL DE ENCAMINHAMENTO. AF_06/2022</t>
  </si>
  <si>
    <t>CALHA EM CONCRETO SIMPLES, MEIA CANA DE CONCRETO, DIAMETRO 300 MM</t>
  </si>
  <si>
    <t>LUVA DUPLA PVC SERIE LEVE 150mm</t>
  </si>
  <si>
    <t>INCÊNDIO E PÂNICO</t>
  </si>
  <si>
    <t>Fornecimento e instalação de adaptador storz para engate rápido 2 1/2" x 2 1/2" com tampão e corrente (incêndio)</t>
  </si>
  <si>
    <t>COTOVELO 90 GRAUS, EM FERRO GALVANIZADO, CONEXÃO ROSQUEADA, DN 65 (2 1/2), INSTALADO EM RESERVAÇÃO DE ÁGUA DE EDIFICAÇÃO QUE POSSUA RESERVATÓRIO DE FIBRA/FIBROCIMENTO  FORNECIMENTO E INSTALAÇÃO. AF_06/2016</t>
  </si>
  <si>
    <t>TÊ, EM FERRO GALVANIZADO, CONEXÃO ROSQUEADA, DN 65 (2 1/2"), INSTALADO EM REDE DE ALIMENTAÇÃO PARA HIDRANTE - FORNECIMENTO E INSTALAÇÃO. AF_10/2020</t>
  </si>
  <si>
    <t>REGISTRO OU VÁLVULA GLOBO ANGULAR EM LATÃO, PARA HIDRANTES EM INSTALAÇÃO PREDIAL DE INCÊNDIO, 45 GRAUS, 2 1/2" - FORNECIMENTO E INSTALAÇÃO. AF_08/2021</t>
  </si>
  <si>
    <t>CONJUNTO MOTO-BOMBA SCHNEIDER OU SIMILAR, BPI-22R/7,5 CV TR 220V</t>
  </si>
  <si>
    <t>PLACA DE SINALIZAÇÃO DE CASA DE BOMBA 15X25CM - FORNECIMENTO E INSTALAÇÃO</t>
  </si>
  <si>
    <t>PLACA DE SINALIZAÇÃO PONTO DE ENCONTRO DE BRIGADA DE INCÊNDIO 20X40CM. FORNECIMENTO E INSTALAÇÃO</t>
  </si>
  <si>
    <t>EXTINTOR DE INCÊNDIO PORTÁTIL COM CARGA DE ÁGUA PRESSURIZADA DE 10 L, CLASSE A - FORNECIMENTO E INSTALAÇÃO. AF_10/2020_PE</t>
  </si>
  <si>
    <t>EXTINTOR DE INCÊNDIO PORTÁTIL COM CARGA DE CO2 DE 6 KG, CL</t>
  </si>
  <si>
    <t>EXTINTOR DE INCÊNDIO PORTÁTIL COM CARGA DE PQS DE 4 KG, CLASSE BC - FORNECIMENTO E INSTALAÇÃO. AF_10/2020_PE</t>
  </si>
  <si>
    <t>FORNECIMENTO E INSTALAÇÃO DE PLACA DE SINALIZAÇÃO DE EXTINTOR 20X20CM - FORNECIMENTO E INSTALAÇÃO</t>
  </si>
  <si>
    <t>PINTURA DE PISO COM TINTA EPÓXI, APLICAÇÃO MANUAL, 2 DEMÃOS, INCLUSO PRIMER EPÓXI. AF_05/2021</t>
  </si>
  <si>
    <t>Placa de sinalizacao de seguranca contra incendio, fotoluminescente, quadrada, *20 x 20* cm, em pvc *2* mm anti-chamas (simbolos, cores e pictogramas conforme nbr 13434)</t>
  </si>
  <si>
    <t>Placa de sinalizacao de seguranca contra incendio, fotoluminescente, retangular, *20 x 40* cm, em pvc *2* mm anti-chamas (simbolos, cores e pictogramas conforme nbr 13434)</t>
  </si>
  <si>
    <t>CENTRAL DE ALARME DE INCÊNDIO ATÉ 12 LAÇOS</t>
  </si>
  <si>
    <t>Fornecimento e instalação de Bateria selada 12V - 60 AH, para centrais de alarme / iluminação de emergência</t>
  </si>
  <si>
    <t>ACIONADOR MANUAL DE ALARME DE INCÊNDIO</t>
  </si>
  <si>
    <t>SIRENE ELETRÔNICA SOM AGUDO ONDULANTE 24V-100 À 120DB, COM FLASH</t>
  </si>
  <si>
    <t>CAIXA DE INCÊNDIO 60X90X17CM - FORNECIMENTO E INSTALAÇÃO. AF_10/2020</t>
  </si>
  <si>
    <t>NIPLE, EM FERRO GALVANIZADO, DN 65 (2 1/2"), CONEXÃO ROSQUEADA, INSTALADO EM REDE DE ALIMENTAÇÃO PARA HIDRANTE - FORNECIMENTO E INSTALAÇÃO. AF_10/2020</t>
  </si>
  <si>
    <t>ACIONADOR LIGA-DESLIGA PARA BOMBA COM MARTELO QUEBRA VIDRO</t>
  </si>
  <si>
    <t>MANGUEIRA DE INCENDIO DI=38 mm TIPO 2 COMP. 30 M</t>
  </si>
  <si>
    <t>LUMINÁRIA DE EMERGÊNCIA, COM 30 LÂMPADAS LED DE 2 W, SEM REATOR - FORNECIMENTO E INSTALAÇÃO. AF_02/2020</t>
  </si>
  <si>
    <t>NIPLE DUPLO GALVANIZADO 2.1/2""</t>
  </si>
  <si>
    <t>Esguicho jato regulavel, tipo elkhart, engate rapido 1 1/2", para combate a incendio - Rev. 01</t>
  </si>
  <si>
    <t>CURVA 45 GRAUS, EM AÇO, CONEXÃO SOLDADA, DN 65 (2 1/2"), INSTALADO EM PRUMADAS - FORNECIMENTO E INSTALAÇÃO. AF_10/2020</t>
  </si>
  <si>
    <t>TUBO FERRO GALVANIZADO 2.1/2""</t>
  </si>
  <si>
    <t>Abrigo para hidrante de recalque no passeio em caixa de alvenaria 60x40cm em bloco de concreto inclusive registro de recalque ø 65 mm (2 1/2") e tampa de ferro fundido 40x40cm com inscrição incêndio</t>
  </si>
  <si>
    <t>INSTALAÇÕES ELÉTRICAS DE BAIXA TENSÃO</t>
  </si>
  <si>
    <t>SUPORTE PARAFUSADO COM PLACA DE ENCAIXE 4" X 2" MÉDIO (1,30 M DO PISO) PARA PONTO ELÉTRICO - FORNECIMENTO E INSTALAÇÃO. AF_03/2023</t>
  </si>
  <si>
    <t>CAIXA OCTOGONAL 3" X 3", PVC, INSTALADA EM LAJE - FORNECIMENTO E INSTALAÇÃO. AF_03/2023</t>
  </si>
  <si>
    <t>CONDULETE DE ALUMÍNIO, TIPO C, PARA ELETRODUTO DE AÇO GALVANIZADO DN 25 MM (1''), APARENTE - FORNECIMENTO E INSTALAÇÃO. AF_10/2022</t>
  </si>
  <si>
    <t>Luva de emenda para eletroduto, aço galvanizado, dn 25 mm (1"), aparente, instalada em teto - fornecimento e instalaçâo</t>
  </si>
  <si>
    <t>CABO DE COBRE FLEXÍVEL ISOLADO, 2,5 MM², ANTI-CHAMA 450/750 V, PARA CIRCUITOS TERMINAIS - FORNECIMENTO E INSTALAÇÃO. AF_03/2023</t>
  </si>
  <si>
    <t>CABO DE COBRE FLEXÍVEL ISOLADO, 1,5 MM², ANTI-CHAMA 450/750 V, PARA CIRCUITOS TERMINAIS - FORNECIMENTO E INSTALAÇÃO. AF_03/2023</t>
  </si>
  <si>
    <t>CABO DE COBRE FLEXÍVEL ISOLADO, 10 MM², ANTI-CHAMA 450/750 V, PARA CIRCUITOS TERMINAIS - FORNECIMENTO E INSTALAÇÃO. AF_03/2023</t>
  </si>
  <si>
    <t>Tampa Condulete 1" com 1 tomada hexagonal 2P+T 20A</t>
  </si>
  <si>
    <t>CABO DE COBRE FLEXÍVEL ISOLADO, 6 MM², ANTI-CHAMA 450/750 V, PARA CIRCUITOS TERMINAIS - FORNECIMENTO E INSTALAÇÃO. AF_03/2023</t>
  </si>
  <si>
    <t>Tampa Condulete 1" com 1 interruptor simples</t>
  </si>
  <si>
    <t>TAMPA CEGA PARA CONDULETE METÁLICO</t>
  </si>
  <si>
    <t>DISJUNTOR MONOPOLAR TIPO DIN, CORRENTE NOMINAL DE 10A - FORNECIMENTO E INSTALAÇÃO. AF_10/2020</t>
  </si>
  <si>
    <t>DISJUNTOR MONOPOLAR TIPO DIN, CORRENTE NOMINAL DE 16A - FORNECIMENTO E INSTALAÇÃO. AF_10/2020</t>
  </si>
  <si>
    <t>ELETROCALHA PERFURADA TIPO "C" 50X50 CHAPA 18</t>
  </si>
  <si>
    <t>EMENDA INTERNA PARA ELETROCALHA 50x50</t>
  </si>
  <si>
    <t>ELETRODUTO FLEXÍVEL CORRUGADO, PVC, DN 32 MM (1"), PARA CIRCUITOS TERMINAIS, INSTALADO EM FORRO - FORNECIMENTO E INSTALAÇÃO. AF_03/2023</t>
  </si>
  <si>
    <t>LUMINÁRIA COMERCIAL DE SOBREPOR COM DIFUSOR TRANSPARENTE OU FOSCO PARA 2 LÂMPADAS TUBULARES DE LED 18/20W - COMPLETA</t>
  </si>
  <si>
    <t>LUMINARIA EMBUTIR/PAINEL LED DEEP QUADRADO STH8904/30 STELLA</t>
  </si>
  <si>
    <t>QUADRO DE DISTRIBUICAO DE ENERGIA PARA DISJUNTORES TERMO-MAG NETICOS UNIPOLARES,DE EMBUTIR,COM PORTA E BARRAMENTOS DE FAS E,NEUTRO E TERRA,TRIFASICO,PARA INSTALACAO DE ATE 50 DISJUNT ORES COM DISPOSITIVO PARA CHAVE GERAL.FORNECIMENTO E COLOCAC AO.</t>
  </si>
  <si>
    <t>CABO DE COBRE FLEXÍVEL ISOLADO, 150 MM², ANTI-CHAMA 0,6/1,0 KV, PARA REDE ENTERRADA DE DISTRIBUIÇÃO DE ENERGIA ELÉTRICA - FORNECIMENTO E INSTALAÇÃO. AF_12/2021</t>
  </si>
  <si>
    <t>CABO DE COBRE FLEXÍVEL ISOLADO, 120 MM², ANTI-CHAMA 0,6/1,0 KV, PARA REDE ENTERRADA DE DISTRIBUIÇÃO DE ENERGIA ELÉTRICA - FORNECIMENTO E INSTALAÇÃO. AF_12/2021</t>
  </si>
  <si>
    <t>CABO DE COBRE ISOLADO, 16 MM², ANTI-CHAMA 0,6/1 KV, INSTALADO EM ELETROCALHA OU PERFILADO - FORNECIMENTO E INSTALAÇÃO. AF_10/2020</t>
  </si>
  <si>
    <t>CABO DE COBRE ISOLADO, 25 MM², ANTI-CHAMA 0,6/1 KV, INSTALADO EM ELETROCALHA OU PERFILADO - FORNECIMENTO E INSTALAÇÃO. AF_10/2020</t>
  </si>
  <si>
    <t>CABO DE COBRE FLEXÍVEL ISOLADO, 240 MM², ANTI-CHAMA 0,6/1,0 KV, PARA REDE ENTERRADA DE DISTRIBUIÇÃO DE ENERGIA ELÉTRICA - FORNECIMENTO E INSTALAÇÃO. AF_12/2021</t>
  </si>
  <si>
    <t>CABO DE COBRE FLEXÍVEL ISOLADO, 300 MM², ANTI-CHAMA 0,6/1,0 KV, PARA REDE ENTERRADA DE DISTRIBUIÇÃO DE ENERGIA ELÉTRICA - FORNECIMENTO E INSTALAÇÃO. AF_12/2021</t>
  </si>
  <si>
    <t>CABO DE COBRE FLEXÍVEL ISOLADO, 35 MM², ANTI-CHAMA 0,6/1,0 KV, PARA REDE ENTERRADA DE DISTRIBUIÇÃO DE ENERGIA ELÉTRICA - FORNECIMENTO E INSTALAÇÃO. AF_12/2021</t>
  </si>
  <si>
    <t>CABO DE COBRE FLEXÍVEL ISOLADO, 4 MM², ANTI-CHAMA 450/750 V, PARA CIRCUITOS TERMINAIS - FORNECIMENTO E INSTALAÇÃO. AF_03/2023</t>
  </si>
  <si>
    <t>CABO DE COBRE FLEXÍVEL ISOLADO, 4 MM², ANTI-CHAMA 0,6/1,0 KV, PARA CIRCUITOS TERMINAIS - FORNECIMENTO E INSTALAÇÃO. AF_03/2023</t>
  </si>
  <si>
    <t>CABO DE COBRE FLEXÍVEL ISOLADO, 50 MM², ANTI-CHAMA 0,6/1,0 KV, PARA REDE ENTERRADA DE DISTRIBUIÇÃO DE ENERGIA ELÉTRICA - FORNECIMENTO E INSTALAÇÃO. AF_12/2021</t>
  </si>
  <si>
    <t>CABO DE COBRE FLEXÍVEL ISOLADO, 6 MM², ANTI-CHAMA 0,6/1,0 KV, PARA CIRCUITOS TERMINAIS - FORNECIMENTO E INSTALAÇÃO. AF_03/2023</t>
  </si>
  <si>
    <t>CABO DE COBRE FLEXÍVEL ISOLADO, 70 MM², ANTI-CHAMA 0,6/1,0 KV, PARA REDE ENTERRADA DE DISTRIBUIÇÃO DE ENERGIA ELÉTRICA - FORNECIMENTO E INSTALAÇÃO. AF_12/2021</t>
  </si>
  <si>
    <t>CABO DE COBRE FLEXÍVEL ISOLADO, 95 MM², ANTI-CHAMA 0,6/1,0 KV, PARA REDE ENTERRADA DE DISTRIBUIÇÃO DE ENERGIA ELÉTRICA - FORNECIMENTO E INSTALAÇÃO. AF_12/2021</t>
  </si>
  <si>
    <t>DISJUNTOR TRIPOLAR TIPO DIN, CORRENTE NOMINAL DE 10A - FORNECIMENTO E INSTALAÇÃO. AF_10/2020</t>
  </si>
  <si>
    <t>DISJUNTOR TRIPOLAR TIPO DIN, CORRENTE NOMINAL DE 16A - FORNECIMENTO E INSTALAÇÃO. AF_10/2020</t>
  </si>
  <si>
    <t>DISJUNTOR TRIPOLAR TIPO DIN, CORRENTE NOMINAL DE 32A - FORNECIMENTO E INSTALAÇÃO. AF_10/2020</t>
  </si>
  <si>
    <t>DISJUNTOR TRIPOLAR TIPO DIN, CORRENTE NOMINAL DE 50A - FORNECIMENTO E INSTALAÇÃO. AF_10/2020</t>
  </si>
  <si>
    <t>Disjuntor termomagnetico tripolar  70 A, padrão DIN (Europeu - linha branca), curva C, 10KA</t>
  </si>
  <si>
    <t>DISJUNTOR BIPOLAR TIPO DIN, CORRENTE NOMINAL DE 20A - FORNECIMENTO E INSTALAÇÃO. AF_10/2020</t>
  </si>
  <si>
    <t>Disjuntor tripolar tipo compacto e aberto 1250A - 50 ka instalado</t>
  </si>
  <si>
    <t>Disjuntor tripolar tipo compacto e aberto 1.600A - 50 KA - FORNECIMENTO E INSTALAÇÃO</t>
  </si>
  <si>
    <t>QDGBT - Quadro de distribuição geral de baixa tensão dim.: 2300x800x1000mm, contendo: disjuntor 3P 2500A, TC 2500/5A, oltímetro 96x96 600V, amperímetro 96x96 2500/5A, chave comutadora e demais acessórios</t>
  </si>
  <si>
    <t>Fornecimento e instalação de eletrocalha perfurada 100 x   50 x 3000 mm (ref. mopa ou similar) com tampa</t>
  </si>
  <si>
    <t>Fornecimento e instalação de eletrocalha perfurada 200 x  70 x 3000 mm (ref. mopa ou similar) com tampa</t>
  </si>
  <si>
    <t>Emenda interna 200 x 75 mm, para eletrocalha perfurada, com angulo 90º (ref. Mopa ou similar) - Rev 02</t>
  </si>
  <si>
    <t>ELETRODUTO FLEXÍVEL CORRUGADO, PEAD, DN 100 (4"), PARA REDE ENTERRADA DE DISTRIBUIÇÃO DE ENERGIA ELÉTRICA - FORNECIMENTO E INSTALAÇÃO. AF_12/2021</t>
  </si>
  <si>
    <t>CAIXA DE PROTEÇÃO PARA MEDIDOR TRIFÁSICO DE EMBUTIR -FORNECIMENTO E INSTALAÇÃO. R_05/2021</t>
  </si>
  <si>
    <t>Eletroduto em ferro galvanizado pesado sem costura 2" x 3m</t>
  </si>
  <si>
    <t>Cabeçote de alumínio de 2"</t>
  </si>
  <si>
    <t>Fornecimento e instalação de cinta para poste circular 180-300mm</t>
  </si>
  <si>
    <t>Caixa de passagem em alvenaria de tijolos maciços esp. = 0,12m,  dim. int. =  0.60 x 0.60 x 0.15m</t>
  </si>
  <si>
    <t>CAIXA PASSAGEM METALICA DE EMBUTIR 152x152x82cm</t>
  </si>
  <si>
    <t>Curva horizontal 50 x 50 mm para eletrocalha metálica, com ângulo 90° (ref.: mopa ou similar)</t>
  </si>
  <si>
    <t>Curva horizontal 200 x 100 mm para eletrocalha metálica, com ângulo 90° (ref.: mopa ou similar)</t>
  </si>
  <si>
    <t>Curva vertical 200 x 100 mm para eletrocalha metálica, com ângulo 90° (ref.: mopa ou similar)</t>
  </si>
  <si>
    <t>Curva vertical 100 x 50 mm para eletrocalha metálica, com ângulo 90° (ref.: mopa ou similar)</t>
  </si>
  <si>
    <t>Curva vertical 100 x 75 mm para eletrocalha metálica, com ângulo 90° (ref.: mopa ou similar)</t>
  </si>
  <si>
    <t>Curva horizontal 100 x 100 mm para eletrocalha metálica, com ângulo 90° (ref.: mopa ou similar)</t>
  </si>
  <si>
    <t>Curva horizontal 100 x 50 mm para eletrocalha metálica, com ângulo 90° (ref.: mopa ou similar)</t>
  </si>
  <si>
    <t>Tê horizontal 50 x 50 mm para eletrocalha metálica (ref. Mopa ou similar)</t>
  </si>
  <si>
    <t>TÊ VERTICAL PARA ELETROCALHA 100X100</t>
  </si>
  <si>
    <t>Redução concêntrica 100 x 50mm para eletrocalha metálica (ref. mopa ou similar)</t>
  </si>
  <si>
    <t>SUPORTE PARA ELETROCALHA LISA OU PERFURADA EM AÇO GALVANIZADO, LARGURA 500 OU 800 MM E ALTURA 50 MM, ESPAÇADO A CADA 1,5 M, EM PERFILADO DE SEÇÃO 38X76 MM, POR METRO DE ELETROCALHA FIXADA. AF_07/2017</t>
  </si>
  <si>
    <t>TOMADA MÉDIA DE EMBUTIR (1 MÓDULO), 2P+T 10 A, INCLUINDO SUPORTE E PLACA - FORNECIMENTO E INSTALAÇÃO. AF_03/2023</t>
  </si>
  <si>
    <t>DISJUNTOR BIPOLAR TIPO DIN, CORRENTE NOMINAL DE 10A - FORNECIMENTO E INSTALAÇÃO. AF_10/2020</t>
  </si>
  <si>
    <t>FORNECIMENTO E INSTALAÇÃO DE SAÍDA LATERAL DE ELETROCALHA PERFURADA GALVANIZADA PARA ELETRODUTO DE 1"</t>
  </si>
  <si>
    <t>DISJUNTOR MONOPOLAR TIPO DIN, CORRENTE NOMINAL DE 20A - FORNECIMENTO E INSTALAÇÃO. AF_10/2020</t>
  </si>
  <si>
    <t>Quadro de distribuição de embutir, em chapa de aço, para até 70 disjuntores, com barramento, padrão DIN, exclusive disjuntores</t>
  </si>
  <si>
    <t>CURVA VERTICAL EXTERNA PARA ELETROCALHA 50X50 CHAPA 20</t>
  </si>
  <si>
    <t>CRUZETA PARA ELETROCALHA 50x50 mm</t>
  </si>
  <si>
    <t>Tampa de encaixe 100mm para Tê horizontal, zincada, para eletrocalha metálica (ref.: mopa ou similar)</t>
  </si>
  <si>
    <t>Quadro de distribuição de embutir, em chapa de aço, para até 48 disjuntores, com barramento, padrão DIN, exclusive disjuntores</t>
  </si>
  <si>
    <t>FITA DE LED SILICONADA, 60 LEDS POR METRO, POTʎCIA 4,8 W/M</t>
  </si>
  <si>
    <t>ELETRODUTO DE AÇO GALVANIZADO, CLASSE LEVE, DN 40 MM (1”1/4), APARENTE INSTALADO EM PAREDE - FORNECIMENTO E INSTALAÇÃO. AF_11/2016_P</t>
  </si>
  <si>
    <t>Fornecimento e instalação de grupo gerador, potência stand-by 625/569 kva, trifásico, 220/127 v, com quadro de comando automático microprocessado/digital, marca Deep Sea/KVA, motor diesel potência máx. de 772cv, incl. kit atenuador de ruído</t>
  </si>
  <si>
    <t>ELÉTRICA ESTABILIZADA</t>
  </si>
  <si>
    <t>QUADRO DE DISTRIBUIÇÃO DE LUZ SOBREPOR ATE 6 DIVISÕES, C/BARRAMENTO</t>
  </si>
  <si>
    <t>ESTABILIZADOR DE REDE MONOFÁSICO  127 V 600 VA</t>
  </si>
  <si>
    <t>ESTABILIZADOR DE REDE TRIFÁSICO 220/127 V 12 KVA</t>
  </si>
  <si>
    <t>ESTABILIZADOR DE REDE TRIFÁSICO 220/127 V 25 KVA</t>
  </si>
  <si>
    <t>DISJUNTOR BIPOLAR TIPO DIN, CORRENTE NOMINAL DE 25A - FORNECIMENTO E INSTALAÇÃO. AF_10/2020</t>
  </si>
  <si>
    <t>DISJUNTOR TERMOMAGNÉTICO TRIPOLAR , CORRENTE NOMINAL DE 125A - FORNECIMENTO E INSTALAÇÃO. AF_10/2020</t>
  </si>
  <si>
    <t>QUADRO DE DISTRIBUIÇÃO DE ENERGIA EM CHAPA DE AÇO GALVANIZADO, DE EMBUTIR, COM BARRAMENTO TRIFÁSICO, PARA 12 DISJUNTORES DIN 100A - FORNECIMENTO E INSTALAÇÃO. AF_10/2020</t>
  </si>
  <si>
    <t>QUADRO DE DISTRIBUIÇÃO DE ENERGIA EM CHAPA DE AÇO GALVANIZADO, DE EMBUTIR, COM BARRAMENTO TRIFÁSICO, PARA 30 DISJUNTORES DIN 150A - FORNECIMENTO E INSTALAÇÃO. AF_10/2020</t>
  </si>
  <si>
    <t>REDE LÓGICA (INFRAESTRUTURA)</t>
  </si>
  <si>
    <t>Perfilado, pré-zincado  a fogo, perfurado 38 x 38 x 6000mm</t>
  </si>
  <si>
    <t>Emenda externa, para perfilado tipo "I", 38 x 38 mm, ref. CKP 116 ou similar</t>
  </si>
  <si>
    <t>Gancho curto para perfilado, ( ref.: Mopa ou similar)</t>
  </si>
  <si>
    <t>Junção interna tipo "L" para perfilado, ( ref.: Mopa ou similar)</t>
  </si>
  <si>
    <t>Junção interna tipo "T" para perfilado, ( ref.: Mopa ou similar)</t>
  </si>
  <si>
    <t>REDE BLOCO HDMI DUTOTEC</t>
  </si>
  <si>
    <t>CAIXA DE DERIVAÇÃO  1X1- 125X125 TIPO X 25 MM DUTOTEC</t>
  </si>
  <si>
    <t>Blindagem Eletromagnética 25 mm DUTOTEC</t>
  </si>
  <si>
    <t>DERIVAÇÃO SUPORTE PARA DERIVAÇÃO EM ELETROCALHAS DUTOTEC</t>
  </si>
  <si>
    <t>INFRAESTRUTURA DE CONDUÇÃO DE CABOS (COMPARTILHADA)</t>
  </si>
  <si>
    <t>OUTROS BLOCOS CEGO DUTOTEC</t>
  </si>
  <si>
    <t>INTERRUPTOR SIMPLES DUTOTEC</t>
  </si>
  <si>
    <t>TOMADA VERMELHA 10 A DUTOTEC</t>
  </si>
  <si>
    <t>CANALETA DE ALUMINIO 25 MM SIMPLES DUTOTEC</t>
  </si>
  <si>
    <t>CANALETA DE ALUMINIO 25 MM DUPLA TIPO C DUTOTEC</t>
  </si>
  <si>
    <t>TAMPA PARA CANALETA DE ALUMINIO - TAMPA PLANA RANHAURADA DUTOTEC</t>
  </si>
  <si>
    <t>TAMPA TERMINAL BRANCO 25 MM DUTOTEC</t>
  </si>
  <si>
    <t>LUVA DE ARREMATE LINHA BRANCA 25 MM DUTOTEC</t>
  </si>
  <si>
    <t>ARREMATE DE TAMPA LINHA BRANCA DUTOTEC</t>
  </si>
  <si>
    <t>ADAPTADOR ELETRODUTO EM ALUMINIO PARA CANALETA  25 MM - 2X1 - BRANCO DUTOTEC</t>
  </si>
  <si>
    <t>ADAPTADOR ELETRODUTO EM ALUMINIO PARA CANALETA, TAMPÃO DE 1" DUTOTEC</t>
  </si>
  <si>
    <t>STANDARD TRES BLOCOS DUTOTEC</t>
  </si>
  <si>
    <t>STANDARD DOIS BLOCOS DUTOTEC+ 2 RJ45</t>
  </si>
  <si>
    <t>TOMADA BRANCA DE 10 A DUTOTEC</t>
  </si>
  <si>
    <t>REDE CONECTOR RJ45 KEYSTONE DUTOTEC</t>
  </si>
  <si>
    <t>REDE CONECTOR RJ11 KEYSTONE DUTOTEC</t>
  </si>
  <si>
    <t>CURVA PLUS VERTICAL EXTERNA - R30 25 MM TAMPA PLANA RANHURADA</t>
  </si>
  <si>
    <t>CURVA PLUS HORIZONTAL 90º- R30 25 MM TAMPA PLANA RANHURADA</t>
  </si>
  <si>
    <t>Junção interna tipo "X" para perfilado, ( ref.: Mopa ou similar)</t>
  </si>
  <si>
    <t>CANALETA DE ALUMINIO 45 MM DUPLA TIPO C DUTOTEC</t>
  </si>
  <si>
    <t>Blindagem Eletromagnética 45 mm DUTOTEC</t>
  </si>
  <si>
    <t>S.P.D.A</t>
  </si>
  <si>
    <t>CORDOALHA DE COBRE NU 16 MM², NÃO ENTERRADA, COM ISOLADOR - FORNECIMENTO E INSTALAÇÃO. AF_12/2017</t>
  </si>
  <si>
    <t>CORDOALHA DE COBRE NU 35 MM², NÃO ENTERRADA, COM ISOLADOR - FORNECIMENTO E INSTALAÇÃO. AF_12/2017</t>
  </si>
  <si>
    <t>CORDOALHA DE COBRE NU 50 MM², ENTERRADA, SEM ISOLADOR - FORNECIMENTO E INSTALAÇÃO. AF_12/2017</t>
  </si>
  <si>
    <t>ELETRODUTO RÍGIDO ROSCÁVEL, PVC, DN 32 MM (1"), PARA CIRCUITOS TERMINAIS, INSTALADO EM FORRO - FORNECIMENTO E INSTALAÇÃO. AF_03/2023</t>
  </si>
  <si>
    <t>CONDULETE DE PVC, TIPO B, PARA ELETRODUTO DE PVC SOLDÁVEL DN 32 MM (1''), APARENTE - FORNECIMENTO E INSTALAÇÃO. AF_10/2022</t>
  </si>
  <si>
    <t>Caixa de equipotencialização em aço 200x200x90mm, para embutir com tampa, com 9 terminais, ref:TEL-901 ou similar (SPDA)</t>
  </si>
  <si>
    <t>Fornecimento e instalação de haste de aterramento 5/8"x3,00m com conector</t>
  </si>
  <si>
    <t>Caixa de inspeção PVC p/ aterramento 250x250mm</t>
  </si>
  <si>
    <t>Conector de medição em bronze c/4 parafusos p/cabos de cobre 16-70mm² ref.TEL-560 (pára-raio)</t>
  </si>
  <si>
    <t>CONECTOR TIPO PARAFUSO FENDIDO 35 MM2</t>
  </si>
  <si>
    <t>Fornecimento  e instalação de tubo esponjoso d=3/4"</t>
  </si>
  <si>
    <t>CONFORTO TÉRMICO</t>
  </si>
  <si>
    <t>TUBO EM COBRE FLEXÍVEL, DN 1/4", COM ISOLAMENTO, INSTALADO EM FORRO, PARA RAMAL DE ALIMENTAÇÃO DE AR CONDICIONADO, INCLUSO FIXADOR. AF_11/2021</t>
  </si>
  <si>
    <t>Tubulação em cobre Ø 3/8",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</si>
  <si>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1/2",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</si>
  <si>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5/8",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</si>
  <si>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3/4",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</si>
  <si>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7/8",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</si>
  <si>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1 1/8", para interligação de condensador/evaporador, inclusive isolamento térmico elastomérico 19mm. multikits, alimentação elétrica, conexões e fixações (infraestrutura p/ sistema de climatização vrv) - fornecimento e instalação</t>
  </si>
  <si>
    <t>Tubulação em cobre Ø 1 1/4", para interligação de condensador/evaporador, inclusive isolamento térmico elastomérico 19mm. multikits, alimentação elétrica, conexões e fixações (infraestrutura p/ sistema de climatização vrv) - fornecimento e instalação</t>
  </si>
  <si>
    <t>TUBO EM COBRE RÍGIDO, DN 42 MM, CLASSE I, SEM ISOLAMENTO, INSTALADO EM PRUMADA  FORNECIMENTO E INSTALAÇÃO. AF_12/2015</t>
  </si>
  <si>
    <t>Tubulação em cobre Ø 1 3/8", para interligação de condensador/evaporador, inclusive isolamento térmico elastomérico 19mm. multikits, alimentação elétrica,conexões e fixações(infraestrutura p/sistema package de climatização)- fornecimento e instalação</t>
  </si>
  <si>
    <t>Curva de latão, cobre ou bronze, juntas soldadas, diâm = 3/8" (9,52mm)</t>
  </si>
  <si>
    <t>Curva de latão, cobre ou bronze, juntas soldadas, 90º, diâm = 15mm (1/2")</t>
  </si>
  <si>
    <t>Curva de latão, cobre ou bronze, juntas soldadas, diâm = 5/8" (15,87mm)</t>
  </si>
  <si>
    <t>Curva de latão, cobre ou bronze, solda e rosca, diâm=3/4" x 22mm, classe 300</t>
  </si>
  <si>
    <t>CURVA EM COBRE, DN 22 MM, 45 GRAUS, SEM ANEL DE SOLDA, BOLSA X BOLSA, INSTALADO EM PRUMADA DE HIDRÁULICA PREDIAL - FORNECIMENTO E INSTALAÇÃO. AF_04/2022</t>
  </si>
  <si>
    <t>CURVA EM COBRE, DN 28 MM, 45 GRAUS, SEM ANEL DE SOLDA, BOLSA X BOLSA, INSTALADO EM PRUMADA DE HIDRÁULICA PREDIAL - FORNECIMENTO E INSTALAÇÃO. AF_04/2022</t>
  </si>
  <si>
    <t>CURVA EM COBRE, DN 35 MM, 45 GRAUS, SEM ANEL DE SOLDA, BOLSA X BOLSA, INSTALADO EM PRUMADA DE HIDRÁULICA PREDIAL -  FORNECIMENTO E INSTALAÇÃO. AF_04/2022</t>
  </si>
  <si>
    <t>CURVA EM COBRE, DN 42 MM, 45 GRAUS, SEM ANEL DE SOLDA, BOLSA X BOLSA, INSTALADO EM PRUMADA DE HIDRÁULICA PREDIAL - FORNECIMENTO E INSTALAÇÃO. AF_04/2022</t>
  </si>
  <si>
    <t>LUVA EM COBRE, DN 28 MM, SEM ANEL DE SOLDA, INSTALADO EM RAMAL E SUB-RAMAL DE HIDRÁULICA PREDIAL - FORNECIMENTO E INSTALAÇÃO. AF_04/2022</t>
  </si>
  <si>
    <t>LUVA EM COBRE, DN 35 MM, SEM ANEL DE SOLDA, INSTALADO EM PRUMADA DE HIDRÁULICA PREDIAL - FORNECIMENTO E INSTALAÇÃO. AF_04/2022</t>
  </si>
  <si>
    <t>LUVA EM COBRE, DN 42 MM, SEM ANEL DE SOLDA, INSTALADO EM PRUMADA DE HIDRÁULICA PREDIAL - FORNECIMENTO E INSTALAÇÃO. AF_04/2022</t>
  </si>
  <si>
    <t>Válvula Schrader 1/4" - para refrigeração</t>
  </si>
  <si>
    <t>VÁLVULA DE ESFERA BRUTA, BRONZE, ROSCÁVEL, 1/2" - FORNECIMENTO E INSTALAÇÃO. AF_08/2021</t>
  </si>
  <si>
    <t>COLA PARA TUBOS E MANTAS ELASTOMERICAS, A BASE DE SOLVENTE</t>
  </si>
  <si>
    <t>APARELHO PARA CORTE E SOLDA OXI-ACETILENO SOBRE RODAS, INCLUSIVE CILINDROS E MAÇARICOS - MATERIAIS NA OPERAÇÃO. AF_12/2015</t>
  </si>
  <si>
    <t>Cabo de cobre isolado em EPR flexível unipolar 300mm² - 0,6Kv/1Kv/90°</t>
  </si>
  <si>
    <t>SOLDA EM VARETA FOSCOPER, D = *2,5* MM  X COMPRIMENTO 500 MM</t>
  </si>
  <si>
    <t>Fornecimento  e instalação de tubo esponjoso d=1/4"</t>
  </si>
  <si>
    <t>Fornecimento  e instalação de tubo esponjoso d=3/8"</t>
  </si>
  <si>
    <t>Fornecimento  e instalação de tubo esponjoso d=1/2"</t>
  </si>
  <si>
    <t>Fornecimento  e instalação de tubo esponjoso d=5/8"</t>
  </si>
  <si>
    <t>VÁLVULA ESFÉRICA MONOBLOCO EM LATÃO, 3/4" NPT</t>
  </si>
  <si>
    <t>Conexão para 2 unid. externas (TVR Ultra ou Pro) - REF TRANE</t>
  </si>
  <si>
    <t>Conexão para 3 unid. externas (TVR Ultra ou Pro) - REF TRANE</t>
  </si>
  <si>
    <t>Ramificação para unid. Interna tam. 056 - REF TRANE</t>
  </si>
  <si>
    <t>Ramificação para unid. Interna tam. 112 - REF TRANE</t>
  </si>
  <si>
    <t>Ramificação para unid. Interna tam. 225 - REF TRANE</t>
  </si>
  <si>
    <t>Ramificação para unid. Interna tam. 314 - REF TRANE</t>
  </si>
  <si>
    <t>Ramificação para unid. Interna tam. 768 - REF TRANE</t>
  </si>
  <si>
    <t>Painel para Cassete de 4 Vias Compacto (Ultra) - REF TRANE</t>
  </si>
  <si>
    <t>Painel para Cassete de 4 Vias 360o (9 até 48k Btu/h) - REF TRANE</t>
  </si>
  <si>
    <t>Painel para Cassete de 4 Vias 360o (55k Btu/h) - REF TRANE</t>
  </si>
  <si>
    <t>Controle remoto sem fio (IDUs Ultra) - REF TRANE</t>
  </si>
  <si>
    <t>Controlador Central Touchscreen 10.1 polegadas - REF TRANE</t>
  </si>
  <si>
    <t>ISOLAMENTO ELASTOMÉRICO P TUBO 1/4" 6,4MM P19MM</t>
  </si>
  <si>
    <t>ISOLAMENTO ELASTOMÉRICO P TUBO 1 5/8" 41,28MM P25MM</t>
  </si>
  <si>
    <t>ISOLAMENTO ELASTOMÉRICO P TUBO 1 3/4" 44,5MM P25MM</t>
  </si>
  <si>
    <t>Armafix 7/8</t>
  </si>
  <si>
    <t>Armafix 1 1/8"</t>
  </si>
  <si>
    <t>Armafix 1 1/4"</t>
  </si>
  <si>
    <t>Armafix 1 3/8"</t>
  </si>
  <si>
    <t>Armafix 1 5/8"</t>
  </si>
  <si>
    <t>Armafix 1 3/4"</t>
  </si>
  <si>
    <t>Valvula GBC 5/8"</t>
  </si>
  <si>
    <t>R141b Fluido</t>
  </si>
  <si>
    <t>Calço de neoprene 100x100x25mm un</t>
  </si>
  <si>
    <t>Garrafa de gás R410</t>
  </si>
  <si>
    <t>Cabo de comunicação 3x0,75 shield</t>
  </si>
  <si>
    <t>Suportes e acessórios de fixação</t>
  </si>
  <si>
    <t>Instalação de Unidade Condensadora TVR Pro - 16hp , 220V 3F - REF TRANE</t>
  </si>
  <si>
    <t>Instalação de Unidade Condensadora TVR Pro - 22hp , 220V 3F - REF TRANE</t>
  </si>
  <si>
    <t>Instalação de Unidade Condensadora TVR Pro - 26hp , 220V 3F - REF TRANE</t>
  </si>
  <si>
    <t>Instalação de Unidade Condensadora TVR Pro - 28hp , 220V 3F - REF TRANE</t>
  </si>
  <si>
    <t>Instalação de Unidade Condensadora TVR Pro - 30hp , 220V 3F - REF TRANE</t>
  </si>
  <si>
    <t>Instalação de Unidade Evaporadora Cassete de 4 Vias, 18 kBtu/h - REF TRANE</t>
  </si>
  <si>
    <t>Instalação de Unidade Evaporadora Cassete de 4 Vias, 24 kBtu/h - REF TRANE</t>
  </si>
  <si>
    <t>Instalação de Unidade Evaporadora Cassete de 4 Vias, 38 kBtu/h - REF TRANE</t>
  </si>
  <si>
    <t>Instalação de Unidade Evaporadora Cassete de 4 Vias, 48 kBtu/h - REF TRANE</t>
  </si>
  <si>
    <t>Instalação de Unidade Evaporadora Cassete de 4 Vias, 55 kBtu/h - REF TRANE</t>
  </si>
  <si>
    <t>Instalação de Unidade Evaporadora Cassete de 4 Vias Compacto, 7 kBtu/h - REF TRANE</t>
  </si>
  <si>
    <t>Instalação de Unidade Evaporadora Cassete de 4 Vias Compacto, 12 kBtu/h - REF TRANE</t>
  </si>
  <si>
    <t>EQUIPAMENTOS</t>
  </si>
  <si>
    <t>Unid. Condensadora TVR Pro - 16hp , 220V 3F - REF TRANE</t>
  </si>
  <si>
    <t>Unid. Condensadora TVR Pro - 22hp , 220V 3F - REF TRANE</t>
  </si>
  <si>
    <t>Unid. Condensadora TVR Pro - 26hp , 220V 3F - REF TRANE</t>
  </si>
  <si>
    <t>Unid. Condensadora TVR Pro - 28hp , 220V 3F - REF TRANE</t>
  </si>
  <si>
    <t>Unid. Condensadora TVR Pro - 30hp , 220V 3F - REF TRANE</t>
  </si>
  <si>
    <t>Unid. Evaporadora Cassete de 4 Vias, 18 kBtu/h - REF TRANE</t>
  </si>
  <si>
    <t>Unid. Evaporadora Cassete de 4 Vias, 24 kBtu/h - REF TRANE</t>
  </si>
  <si>
    <t>Unid. Evaporadora Cassete de 4 Vias, 38 kBtu/h - REF TRANE</t>
  </si>
  <si>
    <t>Unid. Evaporadora Cassete de 4 Vias, 48 kBtu/h - REF TRANE</t>
  </si>
  <si>
    <t>Unid. Evaporadora Cassete de 4 Vias, 55 kBtu/h - REF TRANE</t>
  </si>
  <si>
    <t>Unid. Evap. Cassete de 4 Vias Compacto, 7 kBtu/h - REF TRANE</t>
  </si>
  <si>
    <t>Unid. Evap. Cassete de 4 Vias Compacto, 12 kBtu/h - REF TRANE</t>
  </si>
  <si>
    <t>EQUIPAMENTOS ESPECIAIS</t>
  </si>
  <si>
    <t>FORNECIMENTO E INSTALAÇÃO COMPLETA DE 1 (UM) ELEVADOR PARA 13 PASSAGEIROS, NO ED. SEDE, COMPREENDENDO MOTORES, SISTEMA DE COMANDO, CABINA, PORTAS, BATENTES, BOTOEIRAS, SISTEMA DE GERENCIAMENTO E SUPERVISÃO DE TRÁFEGO E DEMAIS COMPONENTES, CONFORME PREVISTO NAS ESPECIFICAÇÕES TÉCNICAS</t>
  </si>
  <si>
    <t>PROJETOS EXECUTIVOS</t>
  </si>
  <si>
    <t>ELABORAÇÃO DE PROJETOS EXECUTIVOS DE ESTRUTURAS METALICAS PARA FACHADAS, INCLUSIVE ESPECIFICAÇÕES, QUANTIFICAÇÕES E MEMORIAL DESCRITIVO</t>
  </si>
  <si>
    <t>ELABORAÇÃO DOS PROJETOS EXECUTIVOS DE CLIMATIZAÇÃO DE AMBIENTES (CLIMATIZADORES DE CONFORTO) PARA TODOS OS AMBIENTES PREDIAIS, NO SISTEMA TIPO INVERTER, COM QUADRO DE COMANDO PARA SUPERVISÃO E RODÍZIO, INCLUSIVE ESPECIFICAÇÕES, QUANTIFICAÇÕES E MEMORIAL DESCRITIVO</t>
  </si>
  <si>
    <t>ELÉTRICA DO CONFORTO TÉRMICO</t>
  </si>
  <si>
    <t>Prensa cabo de 3/4", fornecimento</t>
  </si>
  <si>
    <t>SUPORTE PARA ELETROCALHA LISA OU PERFURADA EM AÇO GALVANIZADO, LARGURA 200 OU 400 MM E ALTURA 50 MM, ESPAÇADO A CADA 1,5 M, EM PERFILADO DE SEÇÃO 38X76 MM, POR METRO DE ELETRECOLHA FIXADA. AF_07/2017</t>
  </si>
  <si>
    <t>CABO DE COBRE FLEXÍVEL ISOLADO, 35 MM², 0,6/1,0 KV, PARA REDE AÉREA DE DISTRIBUIÇÃO DE ENERGIA ELÉTRICA DE BAIXA TENSÃO - FORNECIMENTO E INSTALAÇÃO. AF_07/2020</t>
  </si>
  <si>
    <t>CABO DE COBRE FLEXÍVEL ISOLADO, 70 MM², 0,6/1,0 KV, PARA REDE AÉREA DE DISTRIBUIÇÃO DE ENERGIA ELÉTRICA DE BAIXA TENSÃO - FORNECIMENTO E INSTALAÇÃO. AF_07/2020</t>
  </si>
  <si>
    <t>DISJUNTOR TRIPOLAR 100A/40KA</t>
  </si>
  <si>
    <t>DISJUNTOR TRIPOLAR 90A CURVA C</t>
  </si>
  <si>
    <t>DISJUNTOR BIPOLAR 25A CURVA C</t>
  </si>
  <si>
    <t>Cruzeta 100 x 50 mm para eletrocalha perfurada metálica (ref.: mopa ou similar)</t>
  </si>
  <si>
    <t>CRUZETA HORIZONTAL PARA ELETROCALHA 100X100mm CHAPA 20</t>
  </si>
  <si>
    <t>Tampa de encaixe para Cruzeta 150mm, zincada, para eletrocalha metálica</t>
  </si>
  <si>
    <t>Tampa de encaixe para curva 90º, horizontal, 75mm, zincada, para eletrocalha metálica</t>
  </si>
  <si>
    <t>Tampa de encaixe para curva horizontal 150 x 150 mm, lisa, zincada, com ângulo 90° (ref.: mopa ou similar)</t>
  </si>
  <si>
    <t>Tampa de encaixe para curva 90º, vertical, 100mm, zincada, para eletrocalha metálica</t>
  </si>
  <si>
    <t>ELETROCALHA PERFURADA TIPO ""U"" 100X100 CHAPA 22 SEM TAMPA</t>
  </si>
  <si>
    <t>ELETROCALHA PERFURADA TIPO ""U"" 100X50 CHAPA 20 SEM TAMPA</t>
  </si>
  <si>
    <t>ELETROCALHA PERFURADA TIPO ""U"" 150X100 CHAPA 18 SEM TAMPA</t>
  </si>
  <si>
    <t>ELETROCALHA PERFURADA TIPO ""U"" 200X100 CHAPA 22 SEM TAMPA</t>
  </si>
  <si>
    <t>TE HORIZONTAL PARA ELETROCALHA PERFURADA 100x50cm</t>
  </si>
  <si>
    <t>EMENDA INTERNA PARA ELETROCALHA 100x50</t>
  </si>
  <si>
    <t>TAMPA DE ENCAIXE PARA ELETROCALHA 50mm CHAPA 24</t>
  </si>
  <si>
    <t>TAMPA DE ENCAIXE PARA ELETROCALHA 150mm (3 METROS) CHAPA 24</t>
  </si>
  <si>
    <t>TAMPA DE ENCAIXE PARA ELETROCALHA 200mm (3 METROS) CHAPA 24</t>
  </si>
  <si>
    <t>ELETRODUTO FLEXÍVEL CORRUGADO REFORÇADO, PVC, DN 25 MM (3/4"), PARA CIRCUITOS TERMINAIS, INSTALADO EM LAJE - FORNECIMENTO E INSTALAÇÃO. AF_03/2023</t>
  </si>
  <si>
    <t>ELETRODUTO FLEXÍVEL CORRUGADO, PEAD, DN 63 (2"), PARA REDE ENTERRADA DE DISTRIBUIÇÃO DE ENERGIA ELÉTRICA - FORNECIMENTO E INSTALAÇÃO. AF_12/2021</t>
  </si>
  <si>
    <t>QUADRO DE DISTRIBUIÇÃO DE ENERGIA EM CHAPA DE AÇO GALVANIZADO, DE EMBUTIR, COM BARRAMENTO TRIFÁSICO, PARA 40 DISJUNTORES DIN 100A - FORNECIMENTO E INSTALAÇÃO. AF_10/2020</t>
  </si>
  <si>
    <t>QUADRO DE DISTRIBUICAO DE ENERGIA PARA DISJUNTORES TERMO-MAGNETICOS UNIPOLARES, DE EMBUTIR, COM PORTA E BARRAMENTOS DE FASE, NEUTRO E TERRA, TRIFASICO, PARA INSTALACAO DE ATE 70 DISJUNTORES COM DISPOSITIVO PARA CHAVE GERAL.FORNECIMENTO E COLOCACAO</t>
  </si>
  <si>
    <t>QUADRO DE DISTRIBUICAO DE ENERGIA PARA DISJUNTORES TERMO-MAGNETICOS UNIPOLARES, DE SOBREPOR, COM PORTA E BARRAMENTOS DE FASE, NEUTRO E TERRA, TRIFASICO, PARA INSTALACAO DE ATE 50 DISJUNTORES COM DISPOSITIVO PARA CHAVE GERAL.FORNECIMENTO E COLOCACAO.</t>
  </si>
  <si>
    <t>LIMPEZA FINAL</t>
  </si>
  <si>
    <t>LIMPEZA FINAL DA OBRA</t>
  </si>
  <si>
    <t>LIMPEZA DE SUPERFÍCIE COM JATO DE ALTA PRESSÃO. AF_04/2019</t>
  </si>
  <si>
    <t>LIMPEZA DE PISO CERÂMICO OU PORCELANATO UTILIZANDO DETERGENTE NEUTRO E ESCOVAÇÃO MANUAL. AF_04/2019</t>
  </si>
  <si>
    <t>Transporte com caminhão basculante de 10 m³ - rodovia pavimentada</t>
  </si>
  <si>
    <t>TRANSPORTE VERTICAL DE MATERIAIS-ESTIVA CARGA E DESCARGA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</si>
  <si>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</si>
  <si>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</si>
  <si>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</si>
  <si>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</si>
  <si>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</si>
  <si>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</si>
  <si>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 xml:space="preserve"> 2.7 </t>
  </si>
  <si>
    <t xml:space="preserve"> 2.8 </t>
  </si>
  <si>
    <t xml:space="preserve"> 2.9 </t>
  </si>
  <si>
    <t xml:space="preserve"> 3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</si>
  <si>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</si>
  <si>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</si>
  <si>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</si>
  <si>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</si>
  <si>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</si>
  <si>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4 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</si>
  <si>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</si>
  <si>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</si>
  <si>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</si>
  <si>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</si>
  <si>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</si>
  <si>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 xml:space="preserve"> 4.6 </t>
  </si>
  <si>
    <t xml:space="preserve"> 4.7 </t>
  </si>
  <si>
    <t xml:space="preserve"> 4.8 </t>
  </si>
  <si>
    <t xml:space="preserve"> 4.9 </t>
  </si>
  <si>
    <t xml:space="preserve"> 4.10 </t>
  </si>
  <si>
    <t xml:space="preserve"> 4.11 </t>
  </si>
  <si>
    <t xml:space="preserve"> 4.12 </t>
  </si>
  <si>
    <t xml:space="preserve"> 4.13 </t>
  </si>
  <si>
    <t xml:space="preserve"> 5.1 </t>
  </si>
  <si>
    <t xml:space="preserve"> 5.2 </t>
  </si>
  <si>
    <t xml:space="preserve"> 5.3 </t>
  </si>
  <si>
    <t xml:space="preserve"> 5.4 </t>
  </si>
  <si>
    <t xml:space="preserve"> 5.5 </t>
  </si>
  <si>
    <t xml:space="preserve"> 5.6 </t>
  </si>
  <si>
    <t xml:space="preserve"> 5.7 </t>
  </si>
  <si>
    <t xml:space="preserve"> 5.8 </t>
  </si>
  <si>
    <t xml:space="preserve"> 5.9 </t>
  </si>
  <si>
    <t xml:space="preserve"> 6 </t>
  </si>
  <si>
    <t xml:space="preserve"> 6.1 </t>
  </si>
  <si>
    <t xml:space="preserve"> 6.2 </t>
  </si>
  <si>
    <t xml:space="preserve"> 6.3 </t>
  </si>
  <si>
    <t xml:space="preserve"> 7 </t>
  </si>
  <si>
    <t xml:space="preserve"> 7.1 </t>
  </si>
  <si>
    <t xml:space="preserve"> 7.2 </t>
  </si>
  <si>
    <t xml:space="preserve"> 7.3 </t>
  </si>
  <si>
    <t xml:space="preserve"> 7.4 </t>
  </si>
  <si>
    <t xml:space="preserve"> 7.5 </t>
  </si>
  <si>
    <t xml:space="preserve"> 7.6 </t>
  </si>
  <si>
    <t xml:space="preserve"> 7.7 </t>
  </si>
  <si>
    <t xml:space="preserve"> 7.8 </t>
  </si>
  <si>
    <t xml:space="preserve"> 7.9 </t>
  </si>
  <si>
    <t xml:space="preserve"> 7.10 </t>
  </si>
  <si>
    <t xml:space="preserve"> 8 </t>
  </si>
  <si>
    <t xml:space="preserve"> 8.1 </t>
  </si>
  <si>
    <t xml:space="preserve"> 8.2 </t>
  </si>
  <si>
    <t xml:space="preserve"> 8.3 </t>
  </si>
  <si>
    <t xml:space="preserve"> 8.4 </t>
  </si>
  <si>
    <t xml:space="preserve"> 8.5 </t>
  </si>
  <si>
    <t xml:space="preserve"> 8.6 </t>
  </si>
  <si>
    <t xml:space="preserve"> 8.7 </t>
  </si>
  <si>
    <t xml:space="preserve"> 8.8 </t>
  </si>
  <si>
    <t xml:space="preserve"> 8.9 </t>
  </si>
  <si>
    <t xml:space="preserve"> 8.10 </t>
  </si>
  <si>
    <t xml:space="preserve"> 8.11 </t>
  </si>
  <si>
    <t xml:space="preserve"> 8.12 </t>
  </si>
  <si>
    <t xml:space="preserve"> 8.13 </t>
  </si>
  <si>
    <t xml:space="preserve"> 8.14 </t>
  </si>
  <si>
    <t xml:space="preserve"> 8.15 </t>
  </si>
  <si>
    <t xml:space="preserve"> 8.16 </t>
  </si>
  <si>
    <t xml:space="preserve"> 8.17 </t>
  </si>
  <si>
    <t xml:space="preserve"> 8.18 </t>
  </si>
  <si>
    <t xml:space="preserve"> 9 </t>
  </si>
  <si>
    <t xml:space="preserve"> 9.1 </t>
  </si>
  <si>
    <t xml:space="preserve"> 9.3 </t>
  </si>
  <si>
    <t xml:space="preserve"> 9.4 </t>
  </si>
  <si>
    <t xml:space="preserve"> 10 </t>
  </si>
  <si>
    <t xml:space="preserve"> 10.1 </t>
  </si>
  <si>
    <t xml:space="preserve"> 10.2 </t>
  </si>
  <si>
    <t xml:space="preserve"> 10.3 </t>
  </si>
  <si>
    <t xml:space="preserve"> 10.4 </t>
  </si>
  <si>
    <t xml:space="preserve"> 10.5 </t>
  </si>
  <si>
    <t xml:space="preserve"> 10.6 </t>
  </si>
  <si>
    <t xml:space="preserve"> 10.7 </t>
  </si>
  <si>
    <t xml:space="preserve"> 10.8 </t>
  </si>
  <si>
    <t xml:space="preserve"> 10.09 </t>
  </si>
  <si>
    <t xml:space="preserve"> 10.10 </t>
  </si>
  <si>
    <t xml:space="preserve"> 10.11 </t>
  </si>
  <si>
    <t xml:space="preserve"> 10.12 </t>
  </si>
  <si>
    <t xml:space="preserve"> 10.13 </t>
  </si>
  <si>
    <t xml:space="preserve"> 10.14 </t>
  </si>
  <si>
    <t xml:space="preserve"> 10.15 </t>
  </si>
  <si>
    <t xml:space="preserve"> 10.16 </t>
  </si>
  <si>
    <t xml:space="preserve"> 10.17 </t>
  </si>
  <si>
    <t xml:space="preserve"> 10.18 </t>
  </si>
  <si>
    <t xml:space="preserve"> 10.19 </t>
  </si>
  <si>
    <t xml:space="preserve"> 10.20 </t>
  </si>
  <si>
    <t xml:space="preserve"> 10.21 </t>
  </si>
  <si>
    <t xml:space="preserve"> 10.22 </t>
  </si>
  <si>
    <t xml:space="preserve"> 10.23 </t>
  </si>
  <si>
    <t xml:space="preserve"> 11.1 </t>
  </si>
  <si>
    <t xml:space="preserve"> 11.2 </t>
  </si>
  <si>
    <t xml:space="preserve"> 11.3 </t>
  </si>
  <si>
    <t xml:space="preserve"> 12 </t>
  </si>
  <si>
    <t xml:space="preserve"> 12.1 </t>
  </si>
  <si>
    <t xml:space="preserve"> 12.2 </t>
  </si>
  <si>
    <t xml:space="preserve"> 12.3 </t>
  </si>
  <si>
    <t xml:space="preserve"> 13 </t>
  </si>
  <si>
    <t xml:space="preserve"> 13.1 </t>
  </si>
  <si>
    <t xml:space="preserve"> 13.2 </t>
  </si>
  <si>
    <t xml:space="preserve"> 13.3 </t>
  </si>
  <si>
    <t xml:space="preserve"> 13.4 </t>
  </si>
  <si>
    <t xml:space="preserve"> 13.5 </t>
  </si>
  <si>
    <t xml:space="preserve"> 13.6 </t>
  </si>
  <si>
    <t xml:space="preserve"> 13.7 </t>
  </si>
  <si>
    <t xml:space="preserve"> 13.8 </t>
  </si>
  <si>
    <t xml:space="preserve"> 13.9 </t>
  </si>
  <si>
    <t xml:space="preserve"> 13.10 </t>
  </si>
  <si>
    <t xml:space="preserve"> 13.11</t>
  </si>
  <si>
    <t xml:space="preserve"> 13.12 </t>
  </si>
  <si>
    <t xml:space="preserve"> 13.13</t>
  </si>
  <si>
    <t xml:space="preserve"> 13.14 </t>
  </si>
  <si>
    <t xml:space="preserve"> 14 </t>
  </si>
  <si>
    <t xml:space="preserve"> 14.1 </t>
  </si>
  <si>
    <t xml:space="preserve"> 14.2 </t>
  </si>
  <si>
    <t xml:space="preserve"> 14.4 </t>
  </si>
  <si>
    <t xml:space="preserve"> 14.5 </t>
  </si>
  <si>
    <t xml:space="preserve"> 14.6 </t>
  </si>
  <si>
    <t xml:space="preserve"> 14.7 </t>
  </si>
  <si>
    <t xml:space="preserve"> 14.8 </t>
  </si>
  <si>
    <t xml:space="preserve"> 14.9 </t>
  </si>
  <si>
    <t xml:space="preserve"> 14.10 </t>
  </si>
  <si>
    <t xml:space="preserve"> 14.11 </t>
  </si>
  <si>
    <t xml:space="preserve"> 14.12 </t>
  </si>
  <si>
    <t xml:space="preserve"> 14.13 </t>
  </si>
  <si>
    <t xml:space="preserve"> 14.14 </t>
  </si>
  <si>
    <t xml:space="preserve"> 14.15 </t>
  </si>
  <si>
    <t xml:space="preserve"> 14.16 </t>
  </si>
  <si>
    <t xml:space="preserve"> 14.17 </t>
  </si>
  <si>
    <t xml:space="preserve"> 14.18 </t>
  </si>
  <si>
    <t xml:space="preserve"> 14.19 </t>
  </si>
  <si>
    <t xml:space="preserve"> 14.20 </t>
  </si>
  <si>
    <t xml:space="preserve"> 14.21 </t>
  </si>
  <si>
    <t xml:space="preserve"> 14.25 </t>
  </si>
  <si>
    <t xml:space="preserve"> 14.26 </t>
  </si>
  <si>
    <t xml:space="preserve"> 14.27 </t>
  </si>
  <si>
    <t xml:space="preserve"> 14.28 </t>
  </si>
  <si>
    <t xml:space="preserve"> 14.29 </t>
  </si>
  <si>
    <t xml:space="preserve"> 14.30 </t>
  </si>
  <si>
    <t xml:space="preserve"> 14.31 </t>
  </si>
  <si>
    <t xml:space="preserve"> 14.32 </t>
  </si>
  <si>
    <t xml:space="preserve"> 14.33 </t>
  </si>
  <si>
    <t xml:space="preserve"> 14.34 </t>
  </si>
  <si>
    <t xml:space="preserve"> 14.35 </t>
  </si>
  <si>
    <t xml:space="preserve"> 14.36 </t>
  </si>
  <si>
    <t xml:space="preserve"> 14.38 </t>
  </si>
  <si>
    <t xml:space="preserve"> 14.39 </t>
  </si>
  <si>
    <t xml:space="preserve"> 14.40 </t>
  </si>
  <si>
    <t xml:space="preserve"> 14.41 </t>
  </si>
  <si>
    <t xml:space="preserve"> 14.42 </t>
  </si>
  <si>
    <t xml:space="preserve"> 14.43 </t>
  </si>
  <si>
    <t xml:space="preserve"> 14.44 </t>
  </si>
  <si>
    <t xml:space="preserve"> 14.45 </t>
  </si>
  <si>
    <t xml:space="preserve"> 14.46 </t>
  </si>
  <si>
    <t xml:space="preserve"> 14.47 </t>
  </si>
  <si>
    <t xml:space="preserve"> 14.48 </t>
  </si>
  <si>
    <t xml:space="preserve"> 14.49 </t>
  </si>
  <si>
    <t xml:space="preserve"> 14.50 </t>
  </si>
  <si>
    <t xml:space="preserve"> 14.51 </t>
  </si>
  <si>
    <t xml:space="preserve"> 14.52 </t>
  </si>
  <si>
    <t xml:space="preserve"> 14.53 </t>
  </si>
  <si>
    <t xml:space="preserve"> 14.54 </t>
  </si>
  <si>
    <t xml:space="preserve"> 14.55</t>
  </si>
  <si>
    <t xml:space="preserve"> 14.56 </t>
  </si>
  <si>
    <t xml:space="preserve"> 14.57 </t>
  </si>
  <si>
    <t xml:space="preserve"> 14.58 </t>
  </si>
  <si>
    <t xml:space="preserve"> 14.59 </t>
  </si>
  <si>
    <t xml:space="preserve"> 14.60 </t>
  </si>
  <si>
    <t xml:space="preserve"> 14.61 </t>
  </si>
  <si>
    <t xml:space="preserve"> 14.62 </t>
  </si>
  <si>
    <t xml:space="preserve"> 14.63 </t>
  </si>
  <si>
    <t xml:space="preserve"> 14.64 </t>
  </si>
  <si>
    <t xml:space="preserve"> 14.65 </t>
  </si>
  <si>
    <t xml:space="preserve"> 14.66 </t>
  </si>
  <si>
    <t xml:space="preserve"> 14.67 </t>
  </si>
  <si>
    <t xml:space="preserve"> 14.68 </t>
  </si>
  <si>
    <t xml:space="preserve"> 14.69 </t>
  </si>
  <si>
    <t xml:space="preserve"> 14.70 </t>
  </si>
  <si>
    <t xml:space="preserve"> 14.71 </t>
  </si>
  <si>
    <t xml:space="preserve"> 14.72 </t>
  </si>
  <si>
    <t xml:space="preserve"> 14.73 </t>
  </si>
  <si>
    <t xml:space="preserve"> 14.74 </t>
  </si>
  <si>
    <t xml:space="preserve"> 14.75 </t>
  </si>
  <si>
    <t xml:space="preserve"> 14.76 </t>
  </si>
  <si>
    <t xml:space="preserve"> 14.77 </t>
  </si>
  <si>
    <t xml:space="preserve"> 14.78 </t>
  </si>
  <si>
    <t xml:space="preserve"> 14.79 </t>
  </si>
  <si>
    <t xml:space="preserve"> 14.80 </t>
  </si>
  <si>
    <t xml:space="preserve"> 14.81 </t>
  </si>
  <si>
    <t xml:space="preserve"> 14.82 </t>
  </si>
  <si>
    <t xml:space="preserve"> 14.83 </t>
  </si>
  <si>
    <t xml:space="preserve"> 14.84 </t>
  </si>
  <si>
    <t xml:space="preserve"> 15.1 </t>
  </si>
  <si>
    <t xml:space="preserve"> 15.1.1 </t>
  </si>
  <si>
    <t xml:space="preserve"> 15.1.2 </t>
  </si>
  <si>
    <t xml:space="preserve"> 15.1.3 </t>
  </si>
  <si>
    <t xml:space="preserve"> 15.1.4 </t>
  </si>
  <si>
    <t xml:space="preserve"> 15.1.5 </t>
  </si>
  <si>
    <t xml:space="preserve"> 15.1.6 </t>
  </si>
  <si>
    <t xml:space="preserve"> 15.1.7 </t>
  </si>
  <si>
    <t xml:space="preserve"> 15.1.8 </t>
  </si>
  <si>
    <t xml:space="preserve"> 15.1.9</t>
  </si>
  <si>
    <t xml:space="preserve"> 15.1.10</t>
  </si>
  <si>
    <t xml:space="preserve"> 15.1.11</t>
  </si>
  <si>
    <t xml:space="preserve"> 15.1.12</t>
  </si>
  <si>
    <t xml:space="preserve"> 15.1.13</t>
  </si>
  <si>
    <t xml:space="preserve"> 15.1.14</t>
  </si>
  <si>
    <t xml:space="preserve"> 15.1.15</t>
  </si>
  <si>
    <t xml:space="preserve"> 15.1.16</t>
  </si>
  <si>
    <t xml:space="preserve"> 15.1.17</t>
  </si>
  <si>
    <t xml:space="preserve"> 15.1.18</t>
  </si>
  <si>
    <t xml:space="preserve"> 15.1.19</t>
  </si>
  <si>
    <t xml:space="preserve"> 15.1.20</t>
  </si>
  <si>
    <t xml:space="preserve"> 15.1.21</t>
  </si>
  <si>
    <t xml:space="preserve"> 15.1.22</t>
  </si>
  <si>
    <t xml:space="preserve"> 15.1.23</t>
  </si>
  <si>
    <t xml:space="preserve"> 15.1.24</t>
  </si>
  <si>
    <t xml:space="preserve"> 15.1.25</t>
  </si>
  <si>
    <t xml:space="preserve"> 15.1.26</t>
  </si>
  <si>
    <t xml:space="preserve"> 15.1.27</t>
  </si>
  <si>
    <t xml:space="preserve"> 15.1.28</t>
  </si>
  <si>
    <t xml:space="preserve"> 15.1.29</t>
  </si>
  <si>
    <t xml:space="preserve"> 15.1.30</t>
  </si>
  <si>
    <t xml:space="preserve"> 15.1.31</t>
  </si>
  <si>
    <t xml:space="preserve"> 15.1.32</t>
  </si>
  <si>
    <t xml:space="preserve"> 15.1.33</t>
  </si>
  <si>
    <t xml:space="preserve"> 15.1.34</t>
  </si>
  <si>
    <t xml:space="preserve"> 15.1.35</t>
  </si>
  <si>
    <t xml:space="preserve"> 15.1.36</t>
  </si>
  <si>
    <t xml:space="preserve"> 15.1.37</t>
  </si>
  <si>
    <t xml:space="preserve"> 15.1.38</t>
  </si>
  <si>
    <t xml:space="preserve"> 15.1.39</t>
  </si>
  <si>
    <t xml:space="preserve"> 15.1.40</t>
  </si>
  <si>
    <t xml:space="preserve"> 15.1.41</t>
  </si>
  <si>
    <t xml:space="preserve"> 15.1.42</t>
  </si>
  <si>
    <t xml:space="preserve"> 15.1.43</t>
  </si>
  <si>
    <t xml:space="preserve"> 15.1.44</t>
  </si>
  <si>
    <t xml:space="preserve"> 15.1.45</t>
  </si>
  <si>
    <t xml:space="preserve"> 15.1.46</t>
  </si>
  <si>
    <t xml:space="preserve"> 15.1.47</t>
  </si>
  <si>
    <t xml:space="preserve"> 15.2 </t>
  </si>
  <si>
    <t xml:space="preserve"> 15.2.1 </t>
  </si>
  <si>
    <t xml:space="preserve"> 15.2.2 </t>
  </si>
  <si>
    <t xml:space="preserve"> 15.2.3 </t>
  </si>
  <si>
    <t xml:space="preserve"> 15.2.4 </t>
  </si>
  <si>
    <t xml:space="preserve"> 15.2.5 </t>
  </si>
  <si>
    <t xml:space="preserve"> 15.2.6 </t>
  </si>
  <si>
    <t xml:space="preserve"> 15.2.7 </t>
  </si>
  <si>
    <t xml:space="preserve"> 15.2.8 </t>
  </si>
  <si>
    <t xml:space="preserve"> 16 </t>
  </si>
  <si>
    <t xml:space="preserve"> 16.1 </t>
  </si>
  <si>
    <t xml:space="preserve"> 16.2 </t>
  </si>
  <si>
    <t xml:space="preserve"> 16.3 </t>
  </si>
  <si>
    <t xml:space="preserve"> 16.4 </t>
  </si>
  <si>
    <t xml:space="preserve"> 16.5 </t>
  </si>
  <si>
    <t xml:space="preserve"> 16.6 </t>
  </si>
  <si>
    <t xml:space="preserve"> 16.7 </t>
  </si>
  <si>
    <t xml:space="preserve"> 16.8 </t>
  </si>
  <si>
    <t xml:space="preserve"> 16.9 </t>
  </si>
  <si>
    <t xml:space="preserve"> 17 </t>
  </si>
  <si>
    <t xml:space="preserve"> 17.1 </t>
  </si>
  <si>
    <t xml:space="preserve"> 17.2 </t>
  </si>
  <si>
    <t xml:space="preserve"> 17.3 </t>
  </si>
  <si>
    <t xml:space="preserve"> 17.4 </t>
  </si>
  <si>
    <t xml:space="preserve"> 17.5 </t>
  </si>
  <si>
    <t xml:space="preserve"> 17.6 </t>
  </si>
  <si>
    <t xml:space="preserve"> 17.7 </t>
  </si>
  <si>
    <t xml:space="preserve"> 17.8 </t>
  </si>
  <si>
    <t xml:space="preserve"> 17.09 </t>
  </si>
  <si>
    <t xml:space="preserve"> 17.10 </t>
  </si>
  <si>
    <t xml:space="preserve"> 17.11 </t>
  </si>
  <si>
    <t xml:space="preserve"> 17.12 </t>
  </si>
  <si>
    <t xml:space="preserve"> 17.13 </t>
  </si>
  <si>
    <t xml:space="preserve"> 17.14 </t>
  </si>
  <si>
    <t xml:space="preserve"> 17.15 </t>
  </si>
  <si>
    <t xml:space="preserve"> 17.16 </t>
  </si>
  <si>
    <t xml:space="preserve"> 17.17 </t>
  </si>
  <si>
    <t xml:space="preserve"> 17.18 </t>
  </si>
  <si>
    <t xml:space="preserve"> 17.19 </t>
  </si>
  <si>
    <t xml:space="preserve"> 17.20 </t>
  </si>
  <si>
    <t xml:space="preserve"> 17.21 </t>
  </si>
  <si>
    <t xml:space="preserve"> 17.22 </t>
  </si>
  <si>
    <t xml:space="preserve"> 17.23</t>
  </si>
  <si>
    <t xml:space="preserve"> 17.24 </t>
  </si>
  <si>
    <t xml:space="preserve"> 17.25 </t>
  </si>
  <si>
    <t xml:space="preserve"> 17.26 </t>
  </si>
  <si>
    <t xml:space="preserve"> 17.27 </t>
  </si>
  <si>
    <t xml:space="preserve"> 17.28 </t>
  </si>
  <si>
    <t xml:space="preserve"> 17.29 </t>
  </si>
  <si>
    <t xml:space="preserve"> 18 </t>
  </si>
  <si>
    <t xml:space="preserve"> 18.1 </t>
  </si>
  <si>
    <t xml:space="preserve"> 18.2 </t>
  </si>
  <si>
    <t xml:space="preserve"> 18.3 </t>
  </si>
  <si>
    <t xml:space="preserve"> 18.4 </t>
  </si>
  <si>
    <t xml:space="preserve"> 18.5 </t>
  </si>
  <si>
    <t xml:space="preserve"> 18.6 </t>
  </si>
  <si>
    <t xml:space="preserve"> 18.7 </t>
  </si>
  <si>
    <t xml:space="preserve"> 18.8 </t>
  </si>
  <si>
    <t xml:space="preserve"> 18.9 </t>
  </si>
  <si>
    <t xml:space="preserve"> 18.10 </t>
  </si>
  <si>
    <t xml:space="preserve"> 18.11 </t>
  </si>
  <si>
    <t xml:space="preserve"> 18.12 </t>
  </si>
  <si>
    <t xml:space="preserve"> 18.13 </t>
  </si>
  <si>
    <t xml:space="preserve"> 18.14 </t>
  </si>
  <si>
    <t xml:space="preserve"> 18.15 </t>
  </si>
  <si>
    <t xml:space="preserve"> 18.16 </t>
  </si>
  <si>
    <t xml:space="preserve"> 18.17 </t>
  </si>
  <si>
    <t xml:space="preserve"> 18.18 </t>
  </si>
  <si>
    <t xml:space="preserve"> 18.19 </t>
  </si>
  <si>
    <t xml:space="preserve"> 18.20 </t>
  </si>
  <si>
    <t xml:space="preserve"> 18.21 </t>
  </si>
  <si>
    <t xml:space="preserve"> 18.22 </t>
  </si>
  <si>
    <t xml:space="preserve"> 18.23 </t>
  </si>
  <si>
    <t xml:space="preserve"> 18.24 </t>
  </si>
  <si>
    <t xml:space="preserve"> 18.25 </t>
  </si>
  <si>
    <t xml:space="preserve"> 18.26 </t>
  </si>
  <si>
    <t xml:space="preserve"> 18.27 </t>
  </si>
  <si>
    <t xml:space="preserve"> 18.28 </t>
  </si>
  <si>
    <t xml:space="preserve"> 18.29 </t>
  </si>
  <si>
    <t xml:space="preserve"> 18.30 </t>
  </si>
  <si>
    <t xml:space="preserve"> 18.31 </t>
  </si>
  <si>
    <t xml:space="preserve"> 18.32 </t>
  </si>
  <si>
    <t xml:space="preserve"> 18.33 </t>
  </si>
  <si>
    <t xml:space="preserve"> 18.34 </t>
  </si>
  <si>
    <t xml:space="preserve"> 18.35 </t>
  </si>
  <si>
    <t xml:space="preserve"> 18.36 </t>
  </si>
  <si>
    <t xml:space="preserve"> 18.37 </t>
  </si>
  <si>
    <t xml:space="preserve"> 18.38 </t>
  </si>
  <si>
    <t xml:space="preserve"> 18.39 </t>
  </si>
  <si>
    <t xml:space="preserve"> 18.40 </t>
  </si>
  <si>
    <t xml:space="preserve"> 18.41 </t>
  </si>
  <si>
    <t xml:space="preserve"> 18.42 </t>
  </si>
  <si>
    <t xml:space="preserve"> 18.43 </t>
  </si>
  <si>
    <t xml:space="preserve"> 18.44 </t>
  </si>
  <si>
    <t xml:space="preserve"> 18.45 </t>
  </si>
  <si>
    <t xml:space="preserve"> 18.46 </t>
  </si>
  <si>
    <t xml:space="preserve"> 18.47 </t>
  </si>
  <si>
    <t xml:space="preserve"> 18.48 </t>
  </si>
  <si>
    <t xml:space="preserve"> 18.49 </t>
  </si>
  <si>
    <t xml:space="preserve"> 18.50 </t>
  </si>
  <si>
    <t xml:space="preserve"> 18.51 </t>
  </si>
  <si>
    <t xml:space="preserve"> 18.52 </t>
  </si>
  <si>
    <t xml:space="preserve"> 18.53 </t>
  </si>
  <si>
    <t xml:space="preserve"> 18.54 </t>
  </si>
  <si>
    <t xml:space="preserve"> 18.55 </t>
  </si>
  <si>
    <t xml:space="preserve"> 18.56 </t>
  </si>
  <si>
    <t xml:space="preserve"> 18.57 </t>
  </si>
  <si>
    <t xml:space="preserve"> 18.58 </t>
  </si>
  <si>
    <t xml:space="preserve"> 18.59 </t>
  </si>
  <si>
    <t xml:space="preserve"> 18.60 </t>
  </si>
  <si>
    <t xml:space="preserve"> 18.61 </t>
  </si>
  <si>
    <t xml:space="preserve"> 18.62 </t>
  </si>
  <si>
    <t xml:space="preserve"> 18.63 </t>
  </si>
  <si>
    <t xml:space="preserve"> 18.64 </t>
  </si>
  <si>
    <t xml:space="preserve"> 18.65 </t>
  </si>
  <si>
    <t xml:space="preserve"> 18.66 </t>
  </si>
  <si>
    <t xml:space="preserve"> 18.67 </t>
  </si>
  <si>
    <t xml:space="preserve"> 18.68 </t>
  </si>
  <si>
    <t xml:space="preserve"> 18.69 </t>
  </si>
  <si>
    <t xml:space="preserve"> 18.70 </t>
  </si>
  <si>
    <t xml:space="preserve"> 18.71 </t>
  </si>
  <si>
    <t xml:space="preserve"> 18.72 </t>
  </si>
  <si>
    <t xml:space="preserve"> 18.73 </t>
  </si>
  <si>
    <t xml:space="preserve"> 18.74 </t>
  </si>
  <si>
    <t xml:space="preserve"> 19 </t>
  </si>
  <si>
    <t xml:space="preserve"> 19.1 </t>
  </si>
  <si>
    <t xml:space="preserve"> 19.2 </t>
  </si>
  <si>
    <t xml:space="preserve"> 19.3 </t>
  </si>
  <si>
    <t xml:space="preserve"> 19.4 </t>
  </si>
  <si>
    <t xml:space="preserve"> 19.5 </t>
  </si>
  <si>
    <t xml:space="preserve"> 19.6 </t>
  </si>
  <si>
    <t xml:space="preserve"> 19.7 </t>
  </si>
  <si>
    <t xml:space="preserve"> 19.8 </t>
  </si>
  <si>
    <t xml:space="preserve"> 19.9 </t>
  </si>
  <si>
    <t xml:space="preserve"> 19.10 </t>
  </si>
  <si>
    <t xml:space="preserve"> 19.11 </t>
  </si>
  <si>
    <t xml:space="preserve"> 20 </t>
  </si>
  <si>
    <t xml:space="preserve"> 20.1 </t>
  </si>
  <si>
    <t xml:space="preserve"> 20.2 </t>
  </si>
  <si>
    <t xml:space="preserve"> 20.3 </t>
  </si>
  <si>
    <t xml:space="preserve"> 20.4 </t>
  </si>
  <si>
    <t xml:space="preserve"> 20.5 </t>
  </si>
  <si>
    <t xml:space="preserve"> 20.6 </t>
  </si>
  <si>
    <t xml:space="preserve"> 20.7 </t>
  </si>
  <si>
    <t xml:space="preserve"> 20.8 </t>
  </si>
  <si>
    <t xml:space="preserve"> 20.9 </t>
  </si>
  <si>
    <t xml:space="preserve"> 21 </t>
  </si>
  <si>
    <t xml:space="preserve"> 21.1 </t>
  </si>
  <si>
    <t xml:space="preserve"> 21.2 </t>
  </si>
  <si>
    <t xml:space="preserve"> 21.3 </t>
  </si>
  <si>
    <t xml:space="preserve"> 21.4 </t>
  </si>
  <si>
    <t xml:space="preserve"> 21.5 </t>
  </si>
  <si>
    <t xml:space="preserve"> 21.6 </t>
  </si>
  <si>
    <t xml:space="preserve"> 21.7 </t>
  </si>
  <si>
    <t xml:space="preserve"> 21.8 </t>
  </si>
  <si>
    <t xml:space="preserve"> 21.9 </t>
  </si>
  <si>
    <t xml:space="preserve"> 21.10 </t>
  </si>
  <si>
    <t xml:space="preserve"> 21.11 </t>
  </si>
  <si>
    <t xml:space="preserve"> 21.12 </t>
  </si>
  <si>
    <t xml:space="preserve"> 21.13 </t>
  </si>
  <si>
    <t xml:space="preserve"> 21.14 </t>
  </si>
  <si>
    <t xml:space="preserve"> 21.15 </t>
  </si>
  <si>
    <t xml:space="preserve"> 21.16 </t>
  </si>
  <si>
    <t xml:space="preserve"> 21.17 </t>
  </si>
  <si>
    <t xml:space="preserve"> 21.18 </t>
  </si>
  <si>
    <t xml:space="preserve"> 21.19 </t>
  </si>
  <si>
    <t xml:space="preserve"> 21.20 </t>
  </si>
  <si>
    <t xml:space="preserve"> 21.21 </t>
  </si>
  <si>
    <t xml:space="preserve"> 21.22 </t>
  </si>
  <si>
    <t xml:space="preserve"> 21.23 </t>
  </si>
  <si>
    <t xml:space="preserve"> 21.24 </t>
  </si>
  <si>
    <t xml:space="preserve"> 22.1 </t>
  </si>
  <si>
    <t xml:space="preserve"> 22.2 </t>
  </si>
  <si>
    <t xml:space="preserve"> 22.3 </t>
  </si>
  <si>
    <t xml:space="preserve"> 22.4 </t>
  </si>
  <si>
    <t xml:space="preserve"> 22.5 </t>
  </si>
  <si>
    <t xml:space="preserve"> 22.6 </t>
  </si>
  <si>
    <t xml:space="preserve"> 22.7 </t>
  </si>
  <si>
    <t xml:space="preserve"> 22.8 </t>
  </si>
  <si>
    <t xml:space="preserve"> 22.9 </t>
  </si>
  <si>
    <t xml:space="preserve"> 22.10 </t>
  </si>
  <si>
    <t xml:space="preserve"> 22.11 </t>
  </si>
  <si>
    <t>23.1</t>
  </si>
  <si>
    <t xml:space="preserve"> 23.1.1 </t>
  </si>
  <si>
    <t xml:space="preserve"> 23.1.2 </t>
  </si>
  <si>
    <t xml:space="preserve"> 23.1.3 </t>
  </si>
  <si>
    <t xml:space="preserve"> 23.1.4 </t>
  </si>
  <si>
    <t xml:space="preserve"> 23.1.5 </t>
  </si>
  <si>
    <t xml:space="preserve"> 23.1.6 </t>
  </si>
  <si>
    <t xml:space="preserve"> 23.1.7 </t>
  </si>
  <si>
    <t xml:space="preserve"> 23.1.8 </t>
  </si>
  <si>
    <t xml:space="preserve"> 23.1.9 </t>
  </si>
  <si>
    <t xml:space="preserve"> 23.1.10 </t>
  </si>
  <si>
    <t xml:space="preserve"> 23.1.11 </t>
  </si>
  <si>
    <t xml:space="preserve"> 23.1.12 </t>
  </si>
  <si>
    <t xml:space="preserve"> 23.1.13 </t>
  </si>
  <si>
    <t xml:space="preserve"> 23.1.14 </t>
  </si>
  <si>
    <t xml:space="preserve"> 23.1.15 </t>
  </si>
  <si>
    <t xml:space="preserve"> 23.1.16 </t>
  </si>
  <si>
    <t xml:space="preserve"> 23.1.17 </t>
  </si>
  <si>
    <t xml:space="preserve"> 23.1.18 </t>
  </si>
  <si>
    <t xml:space="preserve"> 23.1.19 </t>
  </si>
  <si>
    <t xml:space="preserve"> 23.1.20 </t>
  </si>
  <si>
    <t xml:space="preserve"> 23.1.21 </t>
  </si>
  <si>
    <t xml:space="preserve"> 23.1.22 </t>
  </si>
  <si>
    <t xml:space="preserve"> 23.1.23 </t>
  </si>
  <si>
    <t xml:space="preserve"> 23.1.24</t>
  </si>
  <si>
    <t xml:space="preserve"> 23.1.25 </t>
  </si>
  <si>
    <t xml:space="preserve"> 23.1.26 </t>
  </si>
  <si>
    <t xml:space="preserve"> 23.1.27</t>
  </si>
  <si>
    <t xml:space="preserve"> 23.1.28 </t>
  </si>
  <si>
    <t xml:space="preserve"> 23.1.29 </t>
  </si>
  <si>
    <t xml:space="preserve"> 23.1.30 </t>
  </si>
  <si>
    <t xml:space="preserve"> 23.1.31 </t>
  </si>
  <si>
    <t xml:space="preserve"> 23.1.32 </t>
  </si>
  <si>
    <t xml:space="preserve"> 23.1.33 </t>
  </si>
  <si>
    <t xml:space="preserve"> 23.1.34 </t>
  </si>
  <si>
    <t xml:space="preserve"> 23.1.35 </t>
  </si>
  <si>
    <t xml:space="preserve"> 23.1.36 </t>
  </si>
  <si>
    <t xml:space="preserve"> 23.1.37 </t>
  </si>
  <si>
    <t xml:space="preserve"> 23.1.38 </t>
  </si>
  <si>
    <t xml:space="preserve"> 23.1.39 </t>
  </si>
  <si>
    <t xml:space="preserve"> 23.1.40 </t>
  </si>
  <si>
    <t xml:space="preserve"> 23.1.41 </t>
  </si>
  <si>
    <t xml:space="preserve"> 23.1.42 </t>
  </si>
  <si>
    <t xml:space="preserve"> 23.1.43</t>
  </si>
  <si>
    <t xml:space="preserve"> 23.1.44</t>
  </si>
  <si>
    <t xml:space="preserve"> 23.1.45 </t>
  </si>
  <si>
    <t xml:space="preserve"> 23.1.46 </t>
  </si>
  <si>
    <t xml:space="preserve"> 23.1.47 </t>
  </si>
  <si>
    <t xml:space="preserve"> 23.1.48 </t>
  </si>
  <si>
    <t xml:space="preserve"> 23.1.49 </t>
  </si>
  <si>
    <t xml:space="preserve"> 23.1.50 </t>
  </si>
  <si>
    <t xml:space="preserve"> 23.1.51 </t>
  </si>
  <si>
    <t xml:space="preserve"> 23.1.52 </t>
  </si>
  <si>
    <t xml:space="preserve"> 23.1.53 </t>
  </si>
  <si>
    <t xml:space="preserve"> 23.1.54 </t>
  </si>
  <si>
    <t xml:space="preserve"> 23.1.55</t>
  </si>
  <si>
    <t xml:space="preserve"> 23.1.56</t>
  </si>
  <si>
    <t xml:space="preserve"> 23.1.57</t>
  </si>
  <si>
    <t xml:space="preserve"> 23.1.58 </t>
  </si>
  <si>
    <t xml:space="preserve"> 23.1.59 </t>
  </si>
  <si>
    <t xml:space="preserve"> 23.1.60 </t>
  </si>
  <si>
    <t xml:space="preserve"> 23.1.61 </t>
  </si>
  <si>
    <t xml:space="preserve"> 23.1.62 </t>
  </si>
  <si>
    <t xml:space="preserve"> 23.1.63 </t>
  </si>
  <si>
    <t xml:space="preserve"> 23.1.64 </t>
  </si>
  <si>
    <t xml:space="preserve"> 23.1.65 </t>
  </si>
  <si>
    <t xml:space="preserve"> 23.1.66 </t>
  </si>
  <si>
    <t xml:space="preserve"> 23.1.67 </t>
  </si>
  <si>
    <t xml:space="preserve"> 23.1.68 </t>
  </si>
  <si>
    <t xml:space="preserve"> 23.1.69 </t>
  </si>
  <si>
    <t xml:space="preserve"> 23.1.70 </t>
  </si>
  <si>
    <t xml:space="preserve"> 23.1.71 </t>
  </si>
  <si>
    <t>23.2</t>
  </si>
  <si>
    <t xml:space="preserve"> 23.2.1</t>
  </si>
  <si>
    <t xml:space="preserve"> 23.2.2</t>
  </si>
  <si>
    <t xml:space="preserve"> 23.2.3</t>
  </si>
  <si>
    <t xml:space="preserve"> 23.2.4</t>
  </si>
  <si>
    <t xml:space="preserve"> 23.2.5</t>
  </si>
  <si>
    <t xml:space="preserve"> 23.2.6</t>
  </si>
  <si>
    <t xml:space="preserve"> 23.2.7</t>
  </si>
  <si>
    <t xml:space="preserve"> 23.2.8</t>
  </si>
  <si>
    <t xml:space="preserve"> 23.2.9</t>
  </si>
  <si>
    <t xml:space="preserve"> 23.2.10</t>
  </si>
  <si>
    <t xml:space="preserve"> 23.2.11</t>
  </si>
  <si>
    <t xml:space="preserve"> 23.2.12</t>
  </si>
  <si>
    <t xml:space="preserve"> 24.1 </t>
  </si>
  <si>
    <t xml:space="preserve"> 25.1 </t>
  </si>
  <si>
    <t xml:space="preserve"> 25.2 </t>
  </si>
  <si>
    <t xml:space="preserve"> 26.1 </t>
  </si>
  <si>
    <t xml:space="preserve"> 26.2</t>
  </si>
  <si>
    <t xml:space="preserve"> 26.3</t>
  </si>
  <si>
    <t xml:space="preserve"> 26.4</t>
  </si>
  <si>
    <t xml:space="preserve"> 26.5</t>
  </si>
  <si>
    <t xml:space="preserve"> 26.6</t>
  </si>
  <si>
    <t xml:space="preserve"> 26.7</t>
  </si>
  <si>
    <t xml:space="preserve"> 26.8</t>
  </si>
  <si>
    <t xml:space="preserve"> 26.9</t>
  </si>
  <si>
    <t xml:space="preserve"> 26.10</t>
  </si>
  <si>
    <t xml:space="preserve"> 26.11</t>
  </si>
  <si>
    <t xml:space="preserve"> 26.12</t>
  </si>
  <si>
    <t xml:space="preserve"> 26.13</t>
  </si>
  <si>
    <t xml:space="preserve"> 26.14</t>
  </si>
  <si>
    <t xml:space="preserve"> 26.15</t>
  </si>
  <si>
    <t xml:space="preserve"> 26.16</t>
  </si>
  <si>
    <t xml:space="preserve"> 26.17</t>
  </si>
  <si>
    <t xml:space="preserve"> 26.18</t>
  </si>
  <si>
    <t xml:space="preserve"> 26.19</t>
  </si>
  <si>
    <t xml:space="preserve"> 26.20</t>
  </si>
  <si>
    <t xml:space="preserve"> 26.21</t>
  </si>
  <si>
    <t xml:space="preserve"> 26.22</t>
  </si>
  <si>
    <t xml:space="preserve"> 26.23</t>
  </si>
  <si>
    <t xml:space="preserve"> 26.24</t>
  </si>
  <si>
    <t xml:space="preserve"> 26.25</t>
  </si>
  <si>
    <t xml:space="preserve"> 26.26</t>
  </si>
  <si>
    <t xml:space="preserve"> 26.27</t>
  </si>
  <si>
    <t xml:space="preserve"> 26.28</t>
  </si>
  <si>
    <t xml:space="preserve"> 26.29</t>
  </si>
  <si>
    <t xml:space="preserve"> 26.30</t>
  </si>
  <si>
    <t xml:space="preserve"> 26.31</t>
  </si>
  <si>
    <t xml:space="preserve"> 26.32</t>
  </si>
  <si>
    <t xml:space="preserve"> 26.33</t>
  </si>
  <si>
    <t xml:space="preserve"> 26.34</t>
  </si>
  <si>
    <t xml:space="preserve"> 26.35</t>
  </si>
  <si>
    <t xml:space="preserve"> 26.36</t>
  </si>
  <si>
    <t xml:space="preserve"> 27.1 </t>
  </si>
  <si>
    <t xml:space="preserve"> 27.2 </t>
  </si>
  <si>
    <t xml:space="preserve"> 27.3</t>
  </si>
  <si>
    <t xml:space="preserve"> 27.4 </t>
  </si>
  <si>
    <t xml:space="preserve"> 27.5 </t>
  </si>
  <si>
    <t>H</t>
  </si>
  <si>
    <t>MES</t>
  </si>
  <si>
    <t>m²</t>
  </si>
  <si>
    <t>un</t>
  </si>
  <si>
    <t>m³</t>
  </si>
  <si>
    <t>kg</t>
  </si>
  <si>
    <t>Kg</t>
  </si>
  <si>
    <t>UND</t>
  </si>
  <si>
    <t>M2</t>
  </si>
  <si>
    <t>m</t>
  </si>
  <si>
    <t>MÊS</t>
  </si>
  <si>
    <t>Un</t>
  </si>
  <si>
    <t>und</t>
  </si>
  <si>
    <t>BR</t>
  </si>
  <si>
    <t>pç</t>
  </si>
  <si>
    <t>L</t>
  </si>
  <si>
    <t>PÇ</t>
  </si>
  <si>
    <t>GL</t>
  </si>
  <si>
    <t>gf</t>
  </si>
  <si>
    <t>tkm</t>
  </si>
  <si>
    <t>CREA BA 050.622.707-3</t>
  </si>
  <si>
    <t xml:space="preserve">Engenheiro Civil </t>
  </si>
  <si>
    <t>JOSÉ AVENA NETO</t>
  </si>
  <si>
    <t>_____________________________________</t>
  </si>
  <si>
    <t>Total com BDI</t>
  </si>
  <si>
    <t>SBC</t>
  </si>
  <si>
    <t xml:space="preserve"> 017065 </t>
  </si>
  <si>
    <t>SICRO3</t>
  </si>
  <si>
    <t xml:space="preserve"> 5914389 </t>
  </si>
  <si>
    <t>SINAPI</t>
  </si>
  <si>
    <t xml:space="preserve"> 99804 </t>
  </si>
  <si>
    <t xml:space="preserve"> 99814 </t>
  </si>
  <si>
    <t>AGESUL</t>
  </si>
  <si>
    <t xml:space="preserve"> 2201000010 </t>
  </si>
  <si>
    <t>EMOP</t>
  </si>
  <si>
    <t xml:space="preserve"> 15.007.0440-A </t>
  </si>
  <si>
    <t xml:space="preserve"> 15.007.0518-0 </t>
  </si>
  <si>
    <t xml:space="preserve"> 101881 </t>
  </si>
  <si>
    <t xml:space="preserve"> 101880 </t>
  </si>
  <si>
    <t xml:space="preserve"> 97668 </t>
  </si>
  <si>
    <t xml:space="preserve"> 91845 </t>
  </si>
  <si>
    <t xml:space="preserve"> 063149 </t>
  </si>
  <si>
    <t xml:space="preserve"> 063150 </t>
  </si>
  <si>
    <t xml:space="preserve"> 063542 </t>
  </si>
  <si>
    <t>Próprio</t>
  </si>
  <si>
    <t xml:space="preserve"> ELE 046 </t>
  </si>
  <si>
    <t xml:space="preserve"> 063747 </t>
  </si>
  <si>
    <t xml:space="preserve"> 063748 </t>
  </si>
  <si>
    <t xml:space="preserve"> 062576 </t>
  </si>
  <si>
    <t xml:space="preserve"> 062321 </t>
  </si>
  <si>
    <t xml:space="preserve"> 060106 </t>
  </si>
  <si>
    <t xml:space="preserve"> 060107 </t>
  </si>
  <si>
    <t xml:space="preserve"> 061108 </t>
  </si>
  <si>
    <t>ORSE</t>
  </si>
  <si>
    <t xml:space="preserve"> 12527 </t>
  </si>
  <si>
    <t xml:space="preserve"> 11289 </t>
  </si>
  <si>
    <t xml:space="preserve"> 8443 </t>
  </si>
  <si>
    <t xml:space="preserve"> 12609 </t>
  </si>
  <si>
    <t xml:space="preserve"> 12959 </t>
  </si>
  <si>
    <t xml:space="preserve"> 12582 </t>
  </si>
  <si>
    <t xml:space="preserve"> 8689 </t>
  </si>
  <si>
    <t xml:space="preserve"> 12585 </t>
  </si>
  <si>
    <t xml:space="preserve"> 063746 </t>
  </si>
  <si>
    <t xml:space="preserve"> 8221 </t>
  </si>
  <si>
    <t xml:space="preserve"> 064166 </t>
  </si>
  <si>
    <t xml:space="preserve"> 064160 </t>
  </si>
  <si>
    <t xml:space="preserve"> 064169 </t>
  </si>
  <si>
    <t xml:space="preserve"> 91928 </t>
  </si>
  <si>
    <t xml:space="preserve"> 101565 </t>
  </si>
  <si>
    <t xml:space="preserve"> 101563 </t>
  </si>
  <si>
    <t xml:space="preserve"> 96562 </t>
  </si>
  <si>
    <t xml:space="preserve"> 4202 </t>
  </si>
  <si>
    <t xml:space="preserve"> DIV 013 </t>
  </si>
  <si>
    <t xml:space="preserve"> DIV 011 </t>
  </si>
  <si>
    <t xml:space="preserve"> DIV 009 </t>
  </si>
  <si>
    <t xml:space="preserve"> 00000176 </t>
  </si>
  <si>
    <t xml:space="preserve"> 00000175 </t>
  </si>
  <si>
    <t xml:space="preserve"> 00000174 </t>
  </si>
  <si>
    <t xml:space="preserve"> 00000173 </t>
  </si>
  <si>
    <t xml:space="preserve"> 00000172 </t>
  </si>
  <si>
    <t xml:space="preserve"> 00000171 </t>
  </si>
  <si>
    <t xml:space="preserve"> 00000170 </t>
  </si>
  <si>
    <t xml:space="preserve"> 00000169 </t>
  </si>
  <si>
    <t xml:space="preserve"> 00000168 </t>
  </si>
  <si>
    <t xml:space="preserve"> 00000167 </t>
  </si>
  <si>
    <t xml:space="preserve"> 00000166 </t>
  </si>
  <si>
    <t xml:space="preserve"> 00000165 </t>
  </si>
  <si>
    <t xml:space="preserve"> CONF 012 </t>
  </si>
  <si>
    <t xml:space="preserve"> CONF 011 </t>
  </si>
  <si>
    <t xml:space="preserve"> CONF 009 </t>
  </si>
  <si>
    <t xml:space="preserve"> CONF 008 </t>
  </si>
  <si>
    <t xml:space="preserve"> CONF 010 </t>
  </si>
  <si>
    <t xml:space="preserve"> CONF 007 </t>
  </si>
  <si>
    <t xml:space="preserve"> CONF 006 </t>
  </si>
  <si>
    <t xml:space="preserve"> CONF 005 </t>
  </si>
  <si>
    <t xml:space="preserve"> CONF 004 </t>
  </si>
  <si>
    <t xml:space="preserve"> CONF 003 </t>
  </si>
  <si>
    <t xml:space="preserve"> CONF 002 </t>
  </si>
  <si>
    <t xml:space="preserve"> CONF 001 </t>
  </si>
  <si>
    <t xml:space="preserve"> CONF 038 </t>
  </si>
  <si>
    <t xml:space="preserve"> CONF 037 </t>
  </si>
  <si>
    <t xml:space="preserve"> 00000162 </t>
  </si>
  <si>
    <t xml:space="preserve"> 7198 </t>
  </si>
  <si>
    <t xml:space="preserve"> 00000161 </t>
  </si>
  <si>
    <t xml:space="preserve"> CONF 034 </t>
  </si>
  <si>
    <t xml:space="preserve"> CONF 033 </t>
  </si>
  <si>
    <t xml:space="preserve"> CONF 032 </t>
  </si>
  <si>
    <t xml:space="preserve"> CONF 031 </t>
  </si>
  <si>
    <t xml:space="preserve"> CONF 030 </t>
  </si>
  <si>
    <t xml:space="preserve"> CONF 029 </t>
  </si>
  <si>
    <t xml:space="preserve"> CONF 028 </t>
  </si>
  <si>
    <t xml:space="preserve"> CONF 027 </t>
  </si>
  <si>
    <t xml:space="preserve"> CONF 026 </t>
  </si>
  <si>
    <t xml:space="preserve"> CONF 025 </t>
  </si>
  <si>
    <t xml:space="preserve"> 00000148 </t>
  </si>
  <si>
    <t xml:space="preserve"> 00000147 </t>
  </si>
  <si>
    <t xml:space="preserve"> CONF 022 </t>
  </si>
  <si>
    <t xml:space="preserve"> CONF 021 </t>
  </si>
  <si>
    <t xml:space="preserve"> CONF 020 </t>
  </si>
  <si>
    <t xml:space="preserve"> CONF 019 </t>
  </si>
  <si>
    <t xml:space="preserve"> CONF 018 </t>
  </si>
  <si>
    <t xml:space="preserve"> CONF 017 </t>
  </si>
  <si>
    <t xml:space="preserve"> CONF 016 </t>
  </si>
  <si>
    <t xml:space="preserve"> CONF 015 </t>
  </si>
  <si>
    <t xml:space="preserve"> CONF 014 </t>
  </si>
  <si>
    <t xml:space="preserve"> CONF 013 </t>
  </si>
  <si>
    <t>SIURB</t>
  </si>
  <si>
    <t xml:space="preserve"> 100720 </t>
  </si>
  <si>
    <t xml:space="preserve"> 9837 </t>
  </si>
  <si>
    <t xml:space="preserve"> 11508 </t>
  </si>
  <si>
    <t xml:space="preserve"> 11507 </t>
  </si>
  <si>
    <t xml:space="preserve"> 11506 </t>
  </si>
  <si>
    <t xml:space="preserve"> 8115 </t>
  </si>
  <si>
    <t xml:space="preserve"> 92715 </t>
  </si>
  <si>
    <t xml:space="preserve"> 00044327 </t>
  </si>
  <si>
    <t xml:space="preserve"> 95248 </t>
  </si>
  <si>
    <t xml:space="preserve"> 11510 </t>
  </si>
  <si>
    <t xml:space="preserve"> 92296 </t>
  </si>
  <si>
    <t xml:space="preserve"> 92295 </t>
  </si>
  <si>
    <t xml:space="preserve"> 92331 </t>
  </si>
  <si>
    <t xml:space="preserve"> 93124 </t>
  </si>
  <si>
    <t xml:space="preserve"> 93123 </t>
  </si>
  <si>
    <t xml:space="preserve"> 93122 </t>
  </si>
  <si>
    <t xml:space="preserve"> 93119 </t>
  </si>
  <si>
    <t xml:space="preserve"> 7834 </t>
  </si>
  <si>
    <t xml:space="preserve"> 9305 </t>
  </si>
  <si>
    <t xml:space="preserve"> 8015 </t>
  </si>
  <si>
    <t xml:space="preserve"> 9304 </t>
  </si>
  <si>
    <t xml:space="preserve"> 11789 </t>
  </si>
  <si>
    <t xml:space="preserve"> 97350 </t>
  </si>
  <si>
    <t xml:space="preserve"> 11786 </t>
  </si>
  <si>
    <t xml:space="preserve"> 11785 </t>
  </si>
  <si>
    <t xml:space="preserve"> 11783 </t>
  </si>
  <si>
    <t xml:space="preserve"> 11782 </t>
  </si>
  <si>
    <t xml:space="preserve"> 11781 </t>
  </si>
  <si>
    <t xml:space="preserve"> 11780 </t>
  </si>
  <si>
    <t xml:space="preserve"> 11779 </t>
  </si>
  <si>
    <t xml:space="preserve"> 103289 </t>
  </si>
  <si>
    <t xml:space="preserve"> 9838 </t>
  </si>
  <si>
    <t>AGETOP CIVIL</t>
  </si>
  <si>
    <t xml:space="preserve"> 071035 </t>
  </si>
  <si>
    <t xml:space="preserve"> 9048 </t>
  </si>
  <si>
    <t xml:space="preserve"> ELE 075 </t>
  </si>
  <si>
    <t xml:space="preserve"> 3766 </t>
  </si>
  <si>
    <t xml:space="preserve"> 11273 </t>
  </si>
  <si>
    <t xml:space="preserve"> 95806 </t>
  </si>
  <si>
    <t xml:space="preserve"> 91864 </t>
  </si>
  <si>
    <t xml:space="preserve"> 96977 </t>
  </si>
  <si>
    <t xml:space="preserve"> 96973 </t>
  </si>
  <si>
    <t xml:space="preserve"> 96971 </t>
  </si>
  <si>
    <t xml:space="preserve"> ELE 072 </t>
  </si>
  <si>
    <t xml:space="preserve"> ELE 071 </t>
  </si>
  <si>
    <t xml:space="preserve"> ELE 078</t>
  </si>
  <si>
    <t xml:space="preserve"> ELE 077</t>
  </si>
  <si>
    <t xml:space="preserve"> ELE 074 </t>
  </si>
  <si>
    <t xml:space="preserve"> 12558 </t>
  </si>
  <si>
    <t xml:space="preserve"> ELE 070 </t>
  </si>
  <si>
    <t xml:space="preserve"> ELE 069 </t>
  </si>
  <si>
    <t xml:space="preserve"> ELE 068 </t>
  </si>
  <si>
    <t xml:space="preserve"> ELE 067 </t>
  </si>
  <si>
    <t xml:space="preserve"> ELE 065 </t>
  </si>
  <si>
    <t xml:space="preserve"> ELE 064 </t>
  </si>
  <si>
    <t xml:space="preserve"> ELE 063 </t>
  </si>
  <si>
    <t xml:space="preserve"> ELE 062 </t>
  </si>
  <si>
    <t xml:space="preserve"> ELE 061 </t>
  </si>
  <si>
    <t xml:space="preserve"> ELE 060 </t>
  </si>
  <si>
    <t xml:space="preserve"> ELE 059 </t>
  </si>
  <si>
    <t xml:space="preserve"> ELE 058 </t>
  </si>
  <si>
    <t xml:space="preserve"> ELE 057 </t>
  </si>
  <si>
    <t xml:space="preserve"> ELE 056 </t>
  </si>
  <si>
    <t xml:space="preserve"> ELE 055 </t>
  </si>
  <si>
    <t xml:space="preserve"> ELE 054 </t>
  </si>
  <si>
    <t xml:space="preserve"> REDE 016 </t>
  </si>
  <si>
    <t xml:space="preserve"> REDE 015 </t>
  </si>
  <si>
    <t xml:space="preserve"> REDE 013 </t>
  </si>
  <si>
    <t xml:space="preserve"> 12557 </t>
  </si>
  <si>
    <t xml:space="preserve"> 12556 </t>
  </si>
  <si>
    <t xml:space="preserve"> 9526 </t>
  </si>
  <si>
    <t xml:space="preserve"> 9666 </t>
  </si>
  <si>
    <t xml:space="preserve"> 9669 </t>
  </si>
  <si>
    <t xml:space="preserve"> 101875 </t>
  </si>
  <si>
    <t xml:space="preserve"> 93673 </t>
  </si>
  <si>
    <t xml:space="preserve"> 93663 </t>
  </si>
  <si>
    <t xml:space="preserve"> 93655 </t>
  </si>
  <si>
    <t xml:space="preserve"> ELE 052 </t>
  </si>
  <si>
    <t xml:space="preserve"> ELE 051 </t>
  </si>
  <si>
    <t xml:space="preserve"> ELE 050 </t>
  </si>
  <si>
    <t>SEINFRA</t>
  </si>
  <si>
    <t xml:space="preserve"> C2066 </t>
  </si>
  <si>
    <t xml:space="preserve"> 11904 </t>
  </si>
  <si>
    <t xml:space="preserve"> ELE 049 </t>
  </si>
  <si>
    <t xml:space="preserve"> 060560 </t>
  </si>
  <si>
    <t xml:space="preserve"> 12231 </t>
  </si>
  <si>
    <t xml:space="preserve"> 12530 </t>
  </si>
  <si>
    <t xml:space="preserve"> ELE 048 </t>
  </si>
  <si>
    <t xml:space="preserve"> 063051 </t>
  </si>
  <si>
    <t xml:space="preserve"> 12233 </t>
  </si>
  <si>
    <t xml:space="preserve"> 93660 </t>
  </si>
  <si>
    <t xml:space="preserve"> 91996 </t>
  </si>
  <si>
    <t xml:space="preserve"> 96563 </t>
  </si>
  <si>
    <t xml:space="preserve"> 11831 </t>
  </si>
  <si>
    <t xml:space="preserve"> 063743 </t>
  </si>
  <si>
    <t xml:space="preserve"> 8686 </t>
  </si>
  <si>
    <t xml:space="preserve"> 7877 </t>
  </si>
  <si>
    <t xml:space="preserve"> 8688 </t>
  </si>
  <si>
    <t xml:space="preserve"> 11288 </t>
  </si>
  <si>
    <t xml:space="preserve"> 061408 </t>
  </si>
  <si>
    <t xml:space="preserve"> 7238 </t>
  </si>
  <si>
    <t xml:space="preserve"> ELE 045 </t>
  </si>
  <si>
    <t xml:space="preserve"> 8453 </t>
  </si>
  <si>
    <t xml:space="preserve"> 7892 </t>
  </si>
  <si>
    <t>CAERN</t>
  </si>
  <si>
    <t xml:space="preserve"> 1060026 </t>
  </si>
  <si>
    <t xml:space="preserve"> 97670 </t>
  </si>
  <si>
    <t xml:space="preserve"> 8357 </t>
  </si>
  <si>
    <t xml:space="preserve"> 8360 </t>
  </si>
  <si>
    <t xml:space="preserve"> 8359 </t>
  </si>
  <si>
    <t xml:space="preserve"> 9400 </t>
  </si>
  <si>
    <t xml:space="preserve"> 12856 </t>
  </si>
  <si>
    <t xml:space="preserve"> 660 </t>
  </si>
  <si>
    <t xml:space="preserve"> 93662 </t>
  </si>
  <si>
    <t xml:space="preserve"> 11572 </t>
  </si>
  <si>
    <t xml:space="preserve"> 93671 </t>
  </si>
  <si>
    <t xml:space="preserve"> 93668 </t>
  </si>
  <si>
    <t xml:space="preserve"> 93667 </t>
  </si>
  <si>
    <t xml:space="preserve"> 92992 </t>
  </si>
  <si>
    <t xml:space="preserve"> 92990 </t>
  </si>
  <si>
    <t xml:space="preserve"> 91931 </t>
  </si>
  <si>
    <t xml:space="preserve"> 92988 </t>
  </si>
  <si>
    <t xml:space="preserve"> 91929 </t>
  </si>
  <si>
    <t xml:space="preserve"> 92986 </t>
  </si>
  <si>
    <t xml:space="preserve"> 93002 </t>
  </si>
  <si>
    <t xml:space="preserve"> 93000 </t>
  </si>
  <si>
    <t xml:space="preserve"> 101889 </t>
  </si>
  <si>
    <t xml:space="preserve"> 101887 </t>
  </si>
  <si>
    <t xml:space="preserve"> 92994 </t>
  </si>
  <si>
    <t xml:space="preserve"> 92996 </t>
  </si>
  <si>
    <t xml:space="preserve"> 15.007.0517-0 </t>
  </si>
  <si>
    <t xml:space="preserve"> 060081 </t>
  </si>
  <si>
    <t xml:space="preserve"> 090951 </t>
  </si>
  <si>
    <t xml:space="preserve"> 91836 </t>
  </si>
  <si>
    <t xml:space="preserve"> ELE 042 </t>
  </si>
  <si>
    <t xml:space="preserve"> 93654 </t>
  </si>
  <si>
    <t xml:space="preserve"> 93653 </t>
  </si>
  <si>
    <t>ELE 028</t>
  </si>
  <si>
    <t xml:space="preserve"> ELE 041 </t>
  </si>
  <si>
    <t xml:space="preserve"> 91930 </t>
  </si>
  <si>
    <t xml:space="preserve"> ELE 040 </t>
  </si>
  <si>
    <t xml:space="preserve"> 91932 </t>
  </si>
  <si>
    <t xml:space="preserve"> 91924 </t>
  </si>
  <si>
    <t xml:space="preserve"> 91926 </t>
  </si>
  <si>
    <t xml:space="preserve"> 13364 </t>
  </si>
  <si>
    <t xml:space="preserve"> 95781 </t>
  </si>
  <si>
    <t xml:space="preserve"> 91937 </t>
  </si>
  <si>
    <t xml:space="preserve"> 91946 </t>
  </si>
  <si>
    <t>IOPES</t>
  </si>
  <si>
    <t xml:space="preserve"> 160625 </t>
  </si>
  <si>
    <t xml:space="preserve"> 055045 </t>
  </si>
  <si>
    <t xml:space="preserve"> 97454 </t>
  </si>
  <si>
    <t xml:space="preserve"> 12684 </t>
  </si>
  <si>
    <t xml:space="preserve"> 052288 </t>
  </si>
  <si>
    <t xml:space="preserve"> 97599 </t>
  </si>
  <si>
    <t xml:space="preserve"> 1510 </t>
  </si>
  <si>
    <t xml:space="preserve"> 085023 </t>
  </si>
  <si>
    <t xml:space="preserve"> 091054 </t>
  </si>
  <si>
    <t xml:space="preserve"> 92377 </t>
  </si>
  <si>
    <t xml:space="preserve"> 101914 </t>
  </si>
  <si>
    <t xml:space="preserve"> 091062 </t>
  </si>
  <si>
    <t>SETOP</t>
  </si>
  <si>
    <t xml:space="preserve"> ED-50180 </t>
  </si>
  <si>
    <t xml:space="preserve"> 160663 </t>
  </si>
  <si>
    <t xml:space="preserve"> 091050 </t>
  </si>
  <si>
    <t xml:space="preserve"> 11853 </t>
  </si>
  <si>
    <t xml:space="preserve"> 12137 </t>
  </si>
  <si>
    <t xml:space="preserve"> 102494 </t>
  </si>
  <si>
    <t xml:space="preserve"> INC 023 </t>
  </si>
  <si>
    <t xml:space="preserve"> 101908 </t>
  </si>
  <si>
    <t xml:space="preserve"> 101907 </t>
  </si>
  <si>
    <t xml:space="preserve"> 101905 </t>
  </si>
  <si>
    <t xml:space="preserve"> INC 022 </t>
  </si>
  <si>
    <t xml:space="preserve"> INC 021 </t>
  </si>
  <si>
    <t xml:space="preserve"> 103019 </t>
  </si>
  <si>
    <t xml:space="preserve"> 92642 </t>
  </si>
  <si>
    <t xml:space="preserve"> 94473 </t>
  </si>
  <si>
    <t xml:space="preserve"> 053137 </t>
  </si>
  <si>
    <t xml:space="preserve"> 73882/002 </t>
  </si>
  <si>
    <t xml:space="preserve"> 99253 </t>
  </si>
  <si>
    <t xml:space="preserve"> 89677 </t>
  </si>
  <si>
    <t xml:space="preserve"> 89855 </t>
  </si>
  <si>
    <t xml:space="preserve"> 89698 </t>
  </si>
  <si>
    <t xml:space="preserve"> C4822 </t>
  </si>
  <si>
    <t xml:space="preserve"> 89783 </t>
  </si>
  <si>
    <t xml:space="preserve"> 89753 </t>
  </si>
  <si>
    <t xml:space="preserve"> 1585 </t>
  </si>
  <si>
    <t xml:space="preserve"> 9390 </t>
  </si>
  <si>
    <t xml:space="preserve"> 89731 </t>
  </si>
  <si>
    <t xml:space="preserve"> 1587 </t>
  </si>
  <si>
    <t xml:space="preserve"> 1586 </t>
  </si>
  <si>
    <t xml:space="preserve"> 1590 </t>
  </si>
  <si>
    <t xml:space="preserve"> 5669 </t>
  </si>
  <si>
    <t xml:space="preserve"> 1584 </t>
  </si>
  <si>
    <t xml:space="preserve"> 89544 </t>
  </si>
  <si>
    <t xml:space="preserve"> 1560 </t>
  </si>
  <si>
    <t xml:space="preserve"> 89827 </t>
  </si>
  <si>
    <t xml:space="preserve"> 89863 </t>
  </si>
  <si>
    <t xml:space="preserve"> 1562 </t>
  </si>
  <si>
    <t xml:space="preserve"> 89569 </t>
  </si>
  <si>
    <t xml:space="preserve"> 081701 </t>
  </si>
  <si>
    <t xml:space="preserve"> 97452 </t>
  </si>
  <si>
    <t xml:space="preserve"> 081551 </t>
  </si>
  <si>
    <t xml:space="preserve"> 11403 </t>
  </si>
  <si>
    <t xml:space="preserve"> 103983 </t>
  </si>
  <si>
    <t xml:space="preserve"> 89546 </t>
  </si>
  <si>
    <t xml:space="preserve"> 080580 </t>
  </si>
  <si>
    <t xml:space="preserve"> 86883 </t>
  </si>
  <si>
    <t xml:space="preserve"> 053013 </t>
  </si>
  <si>
    <t xml:space="preserve"> 89849 </t>
  </si>
  <si>
    <t xml:space="preserve"> 89713 </t>
  </si>
  <si>
    <t xml:space="preserve"> 89712 </t>
  </si>
  <si>
    <t xml:space="preserve"> 89711 </t>
  </si>
  <si>
    <t xml:space="preserve"> 89714 </t>
  </si>
  <si>
    <t xml:space="preserve"> 89549 </t>
  </si>
  <si>
    <t xml:space="preserve"> 89776 </t>
  </si>
  <si>
    <t xml:space="preserve"> 89778 </t>
  </si>
  <si>
    <t xml:space="preserve"> 89797 </t>
  </si>
  <si>
    <t xml:space="preserve"> 1301005024 </t>
  </si>
  <si>
    <t xml:space="preserve"> 89737 </t>
  </si>
  <si>
    <t xml:space="preserve"> 89724 </t>
  </si>
  <si>
    <t xml:space="preserve"> 89726 </t>
  </si>
  <si>
    <t xml:space="preserve"> 89728 </t>
  </si>
  <si>
    <t xml:space="preserve"> 89748 </t>
  </si>
  <si>
    <t xml:space="preserve"> 89491 </t>
  </si>
  <si>
    <t xml:space="preserve"> 4282 </t>
  </si>
  <si>
    <t xml:space="preserve"> 707 </t>
  </si>
  <si>
    <t xml:space="preserve"> 94697 </t>
  </si>
  <si>
    <t xml:space="preserve"> 94666 </t>
  </si>
  <si>
    <t xml:space="preserve"> 94785 </t>
  </si>
  <si>
    <t xml:space="preserve"> 94493 </t>
  </si>
  <si>
    <t xml:space="preserve"> 94492 </t>
  </si>
  <si>
    <t xml:space="preserve"> 94490 </t>
  </si>
  <si>
    <t xml:space="preserve"> 056307 </t>
  </si>
  <si>
    <t xml:space="preserve"> 1170 </t>
  </si>
  <si>
    <t xml:space="preserve"> 1169 </t>
  </si>
  <si>
    <t xml:space="preserve"> 1030 </t>
  </si>
  <si>
    <t xml:space="preserve"> 1029 </t>
  </si>
  <si>
    <t xml:space="preserve"> 94796 </t>
  </si>
  <si>
    <t xml:space="preserve"> 103988 </t>
  </si>
  <si>
    <t xml:space="preserve"> 89433 </t>
  </si>
  <si>
    <t xml:space="preserve"> 89426 </t>
  </si>
  <si>
    <t xml:space="preserve"> 1144 </t>
  </si>
  <si>
    <t xml:space="preserve"> 72577 </t>
  </si>
  <si>
    <t xml:space="preserve"> 72575 </t>
  </si>
  <si>
    <t xml:space="preserve"> 1039 </t>
  </si>
  <si>
    <t xml:space="preserve"> 1597 </t>
  </si>
  <si>
    <t xml:space="preserve"> 1048 </t>
  </si>
  <si>
    <t xml:space="preserve"> 056310 </t>
  </si>
  <si>
    <t xml:space="preserve"> 94491 </t>
  </si>
  <si>
    <t xml:space="preserve"> 94489 </t>
  </si>
  <si>
    <t xml:space="preserve"> 74183/001 </t>
  </si>
  <si>
    <t>DIV 021</t>
  </si>
  <si>
    <t xml:space="preserve"> 102605 </t>
  </si>
  <si>
    <t xml:space="preserve"> 102609 </t>
  </si>
  <si>
    <t xml:space="preserve"> 102607 </t>
  </si>
  <si>
    <t xml:space="preserve"> 1143 </t>
  </si>
  <si>
    <t xml:space="preserve"> 94711 </t>
  </si>
  <si>
    <t xml:space="preserve"> 94713 </t>
  </si>
  <si>
    <t xml:space="preserve"> 1075 </t>
  </si>
  <si>
    <t xml:space="preserve"> 1021 </t>
  </si>
  <si>
    <t xml:space="preserve"> 89805 </t>
  </si>
  <si>
    <t xml:space="preserve"> 94680 </t>
  </si>
  <si>
    <t xml:space="preserve"> 94653 </t>
  </si>
  <si>
    <t xml:space="preserve"> 1210 </t>
  </si>
  <si>
    <t xml:space="preserve"> 080621 </t>
  </si>
  <si>
    <t xml:space="preserve"> 052772 </t>
  </si>
  <si>
    <t xml:space="preserve"> 89987 </t>
  </si>
  <si>
    <t xml:space="preserve"> 190171 </t>
  </si>
  <si>
    <t xml:space="preserve"> 3683 </t>
  </si>
  <si>
    <t xml:space="preserve"> 190535 </t>
  </si>
  <si>
    <t xml:space="preserve"> 90373 </t>
  </si>
  <si>
    <t xml:space="preserve"> 89366 </t>
  </si>
  <si>
    <t xml:space="preserve"> 89627 </t>
  </si>
  <si>
    <t xml:space="preserve"> 89628 </t>
  </si>
  <si>
    <t xml:space="preserve"> 89625 </t>
  </si>
  <si>
    <t xml:space="preserve"> 89617 </t>
  </si>
  <si>
    <t xml:space="preserve"> 89450 </t>
  </si>
  <si>
    <t xml:space="preserve"> 89449 </t>
  </si>
  <si>
    <t xml:space="preserve"> 89356 </t>
  </si>
  <si>
    <t xml:space="preserve"> 89501 </t>
  </si>
  <si>
    <t xml:space="preserve"> 89362 </t>
  </si>
  <si>
    <t xml:space="preserve"> 89383 </t>
  </si>
  <si>
    <t xml:space="preserve"> 94707 </t>
  </si>
  <si>
    <t xml:space="preserve"> 89596 </t>
  </si>
  <si>
    <t xml:space="preserve"> 94794 </t>
  </si>
  <si>
    <t xml:space="preserve"> 101466 </t>
  </si>
  <si>
    <t xml:space="preserve"> 12511 </t>
  </si>
  <si>
    <t xml:space="preserve"> 95547 </t>
  </si>
  <si>
    <t xml:space="preserve"> 86884 </t>
  </si>
  <si>
    <t xml:space="preserve"> 100863 </t>
  </si>
  <si>
    <t xml:space="preserve"> 100867 </t>
  </si>
  <si>
    <t xml:space="preserve"> 080512 </t>
  </si>
  <si>
    <t xml:space="preserve"> 103018 </t>
  </si>
  <si>
    <t xml:space="preserve"> 95472 </t>
  </si>
  <si>
    <t xml:space="preserve"> 95470 </t>
  </si>
  <si>
    <t xml:space="preserve"> 7350 </t>
  </si>
  <si>
    <t xml:space="preserve"> 86937 </t>
  </si>
  <si>
    <t xml:space="preserve"> 100854 </t>
  </si>
  <si>
    <t xml:space="preserve"> 100858 </t>
  </si>
  <si>
    <t xml:space="preserve"> 101370 </t>
  </si>
  <si>
    <t xml:space="preserve"> DIV 019</t>
  </si>
  <si>
    <t xml:space="preserve"> 12182 </t>
  </si>
  <si>
    <t xml:space="preserve"> 4264 </t>
  </si>
  <si>
    <t xml:space="preserve"> 12385 </t>
  </si>
  <si>
    <t xml:space="preserve"> 7967 </t>
  </si>
  <si>
    <t xml:space="preserve"> 9300 </t>
  </si>
  <si>
    <t xml:space="preserve"> C4064 </t>
  </si>
  <si>
    <t>maxi</t>
  </si>
  <si>
    <t xml:space="preserve"> 190429 </t>
  </si>
  <si>
    <t xml:space="preserve"> </t>
  </si>
  <si>
    <t xml:space="preserve"> 1989 </t>
  </si>
  <si>
    <t xml:space="preserve"> 101965 </t>
  </si>
  <si>
    <t xml:space="preserve"> 102253 </t>
  </si>
  <si>
    <t xml:space="preserve"> 88489 </t>
  </si>
  <si>
    <t xml:space="preserve"> 96130 </t>
  </si>
  <si>
    <t xml:space="preserve"> 88485 </t>
  </si>
  <si>
    <t xml:space="preserve"> 1943 </t>
  </si>
  <si>
    <t xml:space="preserve"> 12023 </t>
  </si>
  <si>
    <t xml:space="preserve"> 120142 </t>
  </si>
  <si>
    <t xml:space="preserve"> 13022 </t>
  </si>
  <si>
    <t xml:space="preserve"> 3200 </t>
  </si>
  <si>
    <t xml:space="preserve"> 0804081 </t>
  </si>
  <si>
    <t xml:space="preserve"> 0804023 </t>
  </si>
  <si>
    <t xml:space="preserve"> 2003477 </t>
  </si>
  <si>
    <t xml:space="preserve"> 2003453 </t>
  </si>
  <si>
    <t xml:space="preserve"> 2003377 </t>
  </si>
  <si>
    <t xml:space="preserve"> 2003373 </t>
  </si>
  <si>
    <t xml:space="preserve"> 5213359 </t>
  </si>
  <si>
    <t xml:space="preserve"> ED-48443 </t>
  </si>
  <si>
    <t xml:space="preserve"> 5213403 </t>
  </si>
  <si>
    <t xml:space="preserve"> 85335 </t>
  </si>
  <si>
    <t xml:space="preserve"> 4915667 </t>
  </si>
  <si>
    <t xml:space="preserve"> 10042 </t>
  </si>
  <si>
    <t xml:space="preserve"> 101094 </t>
  </si>
  <si>
    <t xml:space="preserve"> 101747 </t>
  </si>
  <si>
    <t xml:space="preserve"> 98504 </t>
  </si>
  <si>
    <t xml:space="preserve"> 12442 </t>
  </si>
  <si>
    <t xml:space="preserve"> 97113 </t>
  </si>
  <si>
    <t xml:space="preserve"> 98689 </t>
  </si>
  <si>
    <t xml:space="preserve"> 2180 </t>
  </si>
  <si>
    <t xml:space="preserve"> 1600989 </t>
  </si>
  <si>
    <t xml:space="preserve"> C0929 </t>
  </si>
  <si>
    <t xml:space="preserve"> 10617 </t>
  </si>
  <si>
    <t xml:space="preserve"> 89173 </t>
  </si>
  <si>
    <t xml:space="preserve"> 87879 </t>
  </si>
  <si>
    <t xml:space="preserve"> 12219 </t>
  </si>
  <si>
    <t xml:space="preserve"> 74194/001 </t>
  </si>
  <si>
    <t>SUDECAP</t>
  </si>
  <si>
    <t xml:space="preserve"> 12.10.05 </t>
  </si>
  <si>
    <t xml:space="preserve"> 110032 </t>
  </si>
  <si>
    <t xml:space="preserve"> 14.003.0200-A </t>
  </si>
  <si>
    <t xml:space="preserve"> 080140 </t>
  </si>
  <si>
    <t xml:space="preserve"> ESQV 004 </t>
  </si>
  <si>
    <t xml:space="preserve"> ESQV 003 </t>
  </si>
  <si>
    <t xml:space="preserve"> 90830 </t>
  </si>
  <si>
    <t xml:space="preserve"> 91016 </t>
  </si>
  <si>
    <t xml:space="preserve"> 9191 </t>
  </si>
  <si>
    <t xml:space="preserve"> ESQV 001 </t>
  </si>
  <si>
    <t xml:space="preserve"> 94590 </t>
  </si>
  <si>
    <t xml:space="preserve"> 97645 </t>
  </si>
  <si>
    <t xml:space="preserve"> 101979 </t>
  </si>
  <si>
    <t xml:space="preserve"> 101134 </t>
  </si>
  <si>
    <t xml:space="preserve"> 94229 </t>
  </si>
  <si>
    <t xml:space="preserve"> COBE 006 </t>
  </si>
  <si>
    <t xml:space="preserve"> 100747 </t>
  </si>
  <si>
    <t xml:space="preserve"> COMP ESTR 008 </t>
  </si>
  <si>
    <t xml:space="preserve"> COBE 004 </t>
  </si>
  <si>
    <t xml:space="preserve"> COBE 003 </t>
  </si>
  <si>
    <t xml:space="preserve"> 97647 </t>
  </si>
  <si>
    <t xml:space="preserve"> 106032 </t>
  </si>
  <si>
    <t xml:space="preserve"> 7730 </t>
  </si>
  <si>
    <t xml:space="preserve"> 98554 </t>
  </si>
  <si>
    <t xml:space="preserve"> 97622 </t>
  </si>
  <si>
    <t xml:space="preserve"> 96358 </t>
  </si>
  <si>
    <t xml:space="preserve"> 93185 </t>
  </si>
  <si>
    <t xml:space="preserve"> 93184 </t>
  </si>
  <si>
    <t xml:space="preserve"> 93195 </t>
  </si>
  <si>
    <t xml:space="preserve"> 93194 </t>
  </si>
  <si>
    <t xml:space="preserve"> 93183 </t>
  </si>
  <si>
    <t xml:space="preserve"> 93182 </t>
  </si>
  <si>
    <t xml:space="preserve"> M0786 </t>
  </si>
  <si>
    <t xml:space="preserve"> 92764 </t>
  </si>
  <si>
    <t xml:space="preserve"> 92763 </t>
  </si>
  <si>
    <t xml:space="preserve"> 92762 </t>
  </si>
  <si>
    <t xml:space="preserve"> 92761 </t>
  </si>
  <si>
    <t xml:space="preserve"> 92760 </t>
  </si>
  <si>
    <t xml:space="preserve"> 92759 </t>
  </si>
  <si>
    <t xml:space="preserve"> 92427 </t>
  </si>
  <si>
    <t xml:space="preserve"> 4011219 </t>
  </si>
  <si>
    <t xml:space="preserve"> 4011209 </t>
  </si>
  <si>
    <t xml:space="preserve"> 5502978 </t>
  </si>
  <si>
    <t xml:space="preserve"> 4413984 </t>
  </si>
  <si>
    <t xml:space="preserve"> 5502136 </t>
  </si>
  <si>
    <t xml:space="preserve"> DIV 016 </t>
  </si>
  <si>
    <t xml:space="preserve"> 98459 </t>
  </si>
  <si>
    <t xml:space="preserve"> 98054 </t>
  </si>
  <si>
    <t xml:space="preserve"> 10184 </t>
  </si>
  <si>
    <t xml:space="preserve"> 93207 </t>
  </si>
  <si>
    <t xml:space="preserve"> 93584 </t>
  </si>
  <si>
    <t xml:space="preserve"> 51 </t>
  </si>
  <si>
    <t xml:space="preserve"> 2 </t>
  </si>
  <si>
    <t xml:space="preserve"> 88326 </t>
  </si>
  <si>
    <t xml:space="preserve"> 101460 </t>
  </si>
  <si>
    <t xml:space="preserve"> 93563 </t>
  </si>
  <si>
    <t xml:space="preserve"> 100321 </t>
  </si>
  <si>
    <t xml:space="preserve"> 93572 </t>
  </si>
  <si>
    <t xml:space="preserve"> DIV 008 </t>
  </si>
  <si>
    <t xml:space="preserve"> 91677 </t>
  </si>
  <si>
    <t xml:space="preserve"> 100319 </t>
  </si>
  <si>
    <t xml:space="preserve"> 100306 </t>
  </si>
  <si>
    <t>Preço com BDI</t>
  </si>
  <si>
    <t>Preço Unit</t>
  </si>
  <si>
    <t>Qtd. Memorial</t>
  </si>
  <si>
    <t>Qtd.</t>
  </si>
  <si>
    <t>Und.</t>
  </si>
  <si>
    <t>Banco</t>
  </si>
  <si>
    <t>Código</t>
  </si>
  <si>
    <t>Planilha Sintética Simples</t>
  </si>
  <si>
    <t xml:space="preserve">BANCOS: SINAPI - 07/2023 - Mato Grosso; SBC - 07/2023 - Mato Grosso; SICRO3 - 04/2023 - Mato Grosso; ORSE - 06/2023 - Sergipe; SEINFRA - 028 - Ceará; SETOP - 04/2023 - Minas Gerais; IOPES - 01/2023 - Espírito Santo; SIURB - 01/2023 - São Paulo; SUDECAP - 05/2023 - Minas Gerais; AGESUL - 01/2023 - Mato Grosso do Sul; AGETOP CIVIL - 06/2023 - Goiás; CAERN - 05/2023 - Rio Grande do Norte e EMOP - 07/2023 - Rio de Janeiro.
</t>
  </si>
  <si>
    <t>ENCARGOS: NÃO DESONERADO</t>
  </si>
  <si>
    <t>BDI Dif.:</t>
  </si>
  <si>
    <t>ENDEREÇO: CENTRO POLITICO ADMINISTRATIVO, CUIABÁ/MT</t>
  </si>
  <si>
    <t>BDI Padrão:</t>
  </si>
  <si>
    <t xml:space="preserve">OBRA: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</si>
</sst>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0&quot;ª&quot;"/>
    <numFmt numFmtId="171" formatCode="_(* #,##0.00_);_(* \(#,##0.00\);_(* &quot;-&quot;??_);_(@_)"/>
    <numFmt numFmtId="176" formatCode="_(&quot;R$ &quot;* #,##0.00_);_(&quot;R$ &quot;* \(#,##0.00\);_(&quot;R$ &quot;* &quot;-&quot;??_);_(@_)"/>
    <numFmt numFmtId="177" formatCode="_(* #,##0.0000_);_(* \(#,##0.0000\);_(* &quot;-&quot;??_);_(@_)"/>
    <numFmt numFmtId="178" formatCode="_(* #,##0.00000_);_(* \(#,##0.00000\);_(* &quot;-&quot;??_);_(@_)"/>
    <numFmt numFmtId="179" formatCode="_(* #,##0.000000_);_(* \(#,##0.000000\);_(* &quot;-&quot;??_);_(@_)"/>
    <numFmt numFmtId="180" formatCode="_(* #,##0.00_);_(* \(#,##0.00\);_(* \-??_);_(@_)"/>
    <numFmt numFmtId="181" formatCode="d/m;@"/>
    <numFmt numFmtId="182" formatCode="_-* #,##0.00&quot; €&quot;_-;\-* #,##0.00&quot; €&quot;_-;_-* \-??&quot; €&quot;_-;_-@_-"/>
    <numFmt numFmtId="183" formatCode="_-* #,##0.00\ _E_s_c_._-;\-* #,##0.00\ _E_s_c_._-;_-* &quot;-&quot;??\ _E_s_c_._-;_-@_-"/>
    <numFmt numFmtId="184" formatCode="_([$€-2]* #,##0.00_);_([$€-2]* \(#,##0.00\);_([$€-2]* &quot;-&quot;??_)"/>
    <numFmt numFmtId="185" formatCode="0.0000"/>
    <numFmt numFmtId="186" formatCode="&quot;R$&quot;#,##0_);\(&quot;R$&quot;#,##0\)"/>
    <numFmt numFmtId="187" formatCode="_(&quot;$&quot;* #,##0.00_);_(&quot;$&quot;* \(#,##0.00\);_(&quot;$&quot;* &quot;-&quot;??_);_(@_)"/>
    <numFmt numFmtId="194" formatCode="#,##0.00\ %"/>
    <numFmt numFmtId="195" formatCode="&quot;R$&quot;\ #,##0.00"/>
    <numFmt numFmtId="196" formatCode="#,##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0"/>
      <name val="Tahoma"/>
      <family val="2"/>
    </font>
    <font>
      <sz val="11"/>
      <name val="Century Gothic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0"/>
      <color indexed="10"/>
      <name val="Arial"/>
      <family val="2"/>
    </font>
    <font>
      <sz val="10"/>
      <name val="Arial"/>
      <family val="2"/>
      <charset val="204"/>
    </font>
    <font>
      <b/>
      <sz val="15"/>
      <color indexed="54"/>
      <name val="Calibri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u/>
      <sz val="10"/>
      <color indexed="1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i/>
      <sz val="10"/>
      <color indexed="23"/>
      <name val="Arial"/>
      <family val="2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b/>
      <sz val="18"/>
      <color indexed="32"/>
      <name val="Cambria"/>
      <family val="1"/>
    </font>
    <font>
      <b/>
      <sz val="8"/>
      <name val="Times New Roman"/>
      <family val="1"/>
    </font>
    <font>
      <b/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6"/>
        <b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8ECF6"/>
      </patternFill>
    </fill>
    <fill>
      <patternFill patternType="solid">
        <fgColor rgb="FFEEEDED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3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3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60">
    <xf numFmtId="0" fontId="0" fillId="0" borderId="0"/>
    <xf numFmtId="171" fontId="4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8" fillId="0" borderId="0"/>
    <xf numFmtId="17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0" fontId="4" fillId="0" borderId="0"/>
    <xf numFmtId="0" fontId="48" fillId="0" borderId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4" fillId="34" borderId="0" applyNumberFormat="0" applyFont="0" applyFill="0" applyProtection="0"/>
    <xf numFmtId="0" fontId="1" fillId="11" borderId="0" applyNumberFormat="0" applyBorder="0" applyAlignment="0" applyProtection="0"/>
    <xf numFmtId="0" fontId="4" fillId="34" borderId="0" applyNumberFormat="0" applyFont="0" applyFill="0" applyProtection="0"/>
    <xf numFmtId="0" fontId="27" fillId="34" borderId="0" applyNumberFormat="0" applyBorder="0" applyAlignment="0" applyProtection="0"/>
    <xf numFmtId="0" fontId="1" fillId="11" borderId="0" applyNumberFormat="0" applyBorder="0" applyAlignment="0" applyProtection="0"/>
    <xf numFmtId="0" fontId="4" fillId="34" borderId="0" applyNumberFormat="0" applyFont="0" applyFill="0" applyProtection="0"/>
    <xf numFmtId="0" fontId="27" fillId="34" borderId="0" applyNumberFormat="0" applyBorder="0" applyAlignment="0" applyProtection="0"/>
    <xf numFmtId="0" fontId="4" fillId="35" borderId="0" applyNumberFormat="0" applyFont="0" applyFill="0" applyProtection="0"/>
    <xf numFmtId="0" fontId="1" fillId="15" borderId="0" applyNumberFormat="0" applyBorder="0" applyAlignment="0" applyProtection="0"/>
    <xf numFmtId="0" fontId="4" fillId="35" borderId="0" applyNumberFormat="0" applyFont="0" applyFill="0" applyProtection="0"/>
    <xf numFmtId="0" fontId="27" fillId="35" borderId="0" applyNumberFormat="0" applyBorder="0" applyAlignment="0" applyProtection="0"/>
    <xf numFmtId="0" fontId="1" fillId="15" borderId="0" applyNumberFormat="0" applyBorder="0" applyAlignment="0" applyProtection="0"/>
    <xf numFmtId="0" fontId="4" fillId="35" borderId="0" applyNumberFormat="0" applyFont="0" applyFill="0" applyProtection="0"/>
    <xf numFmtId="0" fontId="27" fillId="35" borderId="0" applyNumberFormat="0" applyBorder="0" applyAlignment="0" applyProtection="0"/>
    <xf numFmtId="0" fontId="4" fillId="36" borderId="0" applyNumberFormat="0" applyFont="0" applyFill="0" applyProtection="0"/>
    <xf numFmtId="0" fontId="1" fillId="19" borderId="0" applyNumberFormat="0" applyBorder="0" applyAlignment="0" applyProtection="0"/>
    <xf numFmtId="0" fontId="4" fillId="36" borderId="0" applyNumberFormat="0" applyFont="0" applyFill="0" applyProtection="0"/>
    <xf numFmtId="0" fontId="27" fillId="36" borderId="0" applyNumberFormat="0" applyBorder="0" applyAlignment="0" applyProtection="0"/>
    <xf numFmtId="0" fontId="1" fillId="19" borderId="0" applyNumberFormat="0" applyBorder="0" applyAlignment="0" applyProtection="0"/>
    <xf numFmtId="0" fontId="4" fillId="36" borderId="0" applyNumberFormat="0" applyFont="0" applyFill="0" applyProtection="0"/>
    <xf numFmtId="0" fontId="27" fillId="36" borderId="0" applyNumberFormat="0" applyBorder="0" applyAlignment="0" applyProtection="0"/>
    <xf numFmtId="0" fontId="4" fillId="34" borderId="0" applyNumberFormat="0" applyFont="0" applyFill="0" applyProtection="0"/>
    <xf numFmtId="0" fontId="1" fillId="23" borderId="0" applyNumberFormat="0" applyBorder="0" applyAlignment="0" applyProtection="0"/>
    <xf numFmtId="0" fontId="4" fillId="34" borderId="0" applyNumberFormat="0" applyFont="0" applyFill="0" applyProtection="0"/>
    <xf numFmtId="0" fontId="27" fillId="37" borderId="0" applyNumberFormat="0" applyBorder="0" applyAlignment="0" applyProtection="0"/>
    <xf numFmtId="0" fontId="1" fillId="23" borderId="0" applyNumberFormat="0" applyBorder="0" applyAlignment="0" applyProtection="0"/>
    <xf numFmtId="0" fontId="4" fillId="34" borderId="0" applyNumberFormat="0" applyFont="0" applyFill="0" applyProtection="0"/>
    <xf numFmtId="0" fontId="27" fillId="37" borderId="0" applyNumberFormat="0" applyBorder="0" applyAlignment="0" applyProtection="0"/>
    <xf numFmtId="0" fontId="4" fillId="36" borderId="0" applyNumberFormat="0" applyFont="0" applyFill="0" applyProtection="0"/>
    <xf numFmtId="0" fontId="1" fillId="27" borderId="0" applyNumberFormat="0" applyBorder="0" applyAlignment="0" applyProtection="0"/>
    <xf numFmtId="0" fontId="4" fillId="36" borderId="0" applyNumberFormat="0" applyFont="0" applyFill="0" applyProtection="0"/>
    <xf numFmtId="0" fontId="27" fillId="38" borderId="0" applyNumberFormat="0" applyBorder="0" applyAlignment="0" applyProtection="0"/>
    <xf numFmtId="0" fontId="1" fillId="27" borderId="0" applyNumberFormat="0" applyBorder="0" applyAlignment="0" applyProtection="0"/>
    <xf numFmtId="0" fontId="4" fillId="36" borderId="0" applyNumberFormat="0" applyFont="0" applyFill="0" applyProtection="0"/>
    <xf numFmtId="0" fontId="27" fillId="38" borderId="0" applyNumberFormat="0" applyBorder="0" applyAlignment="0" applyProtection="0"/>
    <xf numFmtId="0" fontId="4" fillId="35" borderId="0" applyNumberFormat="0" applyFont="0" applyFill="0" applyProtection="0"/>
    <xf numFmtId="0" fontId="1" fillId="31" borderId="0" applyNumberFormat="0" applyBorder="0" applyAlignment="0" applyProtection="0"/>
    <xf numFmtId="0" fontId="4" fillId="35" borderId="0" applyNumberFormat="0" applyFont="0" applyFill="0" applyProtection="0"/>
    <xf numFmtId="0" fontId="27" fillId="39" borderId="0" applyNumberFormat="0" applyBorder="0" applyAlignment="0" applyProtection="0"/>
    <xf numFmtId="0" fontId="1" fillId="31" borderId="0" applyNumberFormat="0" applyBorder="0" applyAlignment="0" applyProtection="0"/>
    <xf numFmtId="0" fontId="4" fillId="35" borderId="0" applyNumberFormat="0" applyFont="0" applyFill="0" applyProtection="0"/>
    <xf numFmtId="0" fontId="27" fillId="39" borderId="0" applyNumberFormat="0" applyBorder="0" applyAlignment="0" applyProtection="0"/>
    <xf numFmtId="4" fontId="31" fillId="0" borderId="2" applyNumberFormat="0" applyBorder="0" applyAlignment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4" fillId="34" borderId="0" applyNumberFormat="0" applyFont="0" applyFill="0" applyProtection="0"/>
    <xf numFmtId="0" fontId="1" fillId="12" borderId="0" applyNumberFormat="0" applyBorder="0" applyAlignment="0" applyProtection="0"/>
    <xf numFmtId="0" fontId="4" fillId="34" borderId="0" applyNumberFormat="0" applyFont="0" applyFill="0" applyProtection="0"/>
    <xf numFmtId="0" fontId="27" fillId="40" borderId="0" applyNumberFormat="0" applyBorder="0" applyAlignment="0" applyProtection="0"/>
    <xf numFmtId="0" fontId="1" fillId="12" borderId="0" applyNumberFormat="0" applyBorder="0" applyAlignment="0" applyProtection="0"/>
    <xf numFmtId="0" fontId="4" fillId="34" borderId="0" applyNumberFormat="0" applyFont="0" applyFill="0" applyProtection="0"/>
    <xf numFmtId="0" fontId="27" fillId="40" borderId="0" applyNumberFormat="0" applyBorder="0" applyAlignment="0" applyProtection="0"/>
    <xf numFmtId="0" fontId="4" fillId="41" borderId="0" applyNumberFormat="0" applyFont="0" applyFill="0" applyProtection="0"/>
    <xf numFmtId="0" fontId="1" fillId="16" borderId="0" applyNumberFormat="0" applyBorder="0" applyAlignment="0" applyProtection="0"/>
    <xf numFmtId="0" fontId="4" fillId="41" borderId="0" applyNumberFormat="0" applyFont="0" applyFill="0" applyProtection="0"/>
    <xf numFmtId="0" fontId="27" fillId="41" borderId="0" applyNumberFormat="0" applyBorder="0" applyAlignment="0" applyProtection="0"/>
    <xf numFmtId="0" fontId="1" fillId="16" borderId="0" applyNumberFormat="0" applyBorder="0" applyAlignment="0" applyProtection="0"/>
    <xf numFmtId="0" fontId="4" fillId="41" borderId="0" applyNumberFormat="0" applyFont="0" applyFill="0" applyProtection="0"/>
    <xf numFmtId="0" fontId="27" fillId="41" borderId="0" applyNumberFormat="0" applyBorder="0" applyAlignment="0" applyProtection="0"/>
    <xf numFmtId="0" fontId="4" fillId="44" borderId="0" applyNumberFormat="0" applyFont="0" applyFill="0" applyProtection="0"/>
    <xf numFmtId="0" fontId="1" fillId="20" borderId="0" applyNumberFormat="0" applyBorder="0" applyAlignment="0" applyProtection="0"/>
    <xf numFmtId="0" fontId="4" fillId="44" borderId="0" applyNumberFormat="0" applyFont="0" applyFill="0" applyProtection="0"/>
    <xf numFmtId="0" fontId="27" fillId="42" borderId="0" applyNumberFormat="0" applyBorder="0" applyAlignment="0" applyProtection="0"/>
    <xf numFmtId="0" fontId="1" fillId="20" borderId="0" applyNumberFormat="0" applyBorder="0" applyAlignment="0" applyProtection="0"/>
    <xf numFmtId="0" fontId="4" fillId="44" borderId="0" applyNumberFormat="0" applyFont="0" applyFill="0" applyProtection="0"/>
    <xf numFmtId="0" fontId="27" fillId="42" borderId="0" applyNumberFormat="0" applyBorder="0" applyAlignment="0" applyProtection="0"/>
    <xf numFmtId="0" fontId="4" fillId="34" borderId="0" applyNumberFormat="0" applyFont="0" applyFill="0" applyProtection="0"/>
    <xf numFmtId="0" fontId="1" fillId="24" borderId="0" applyNumberFormat="0" applyBorder="0" applyAlignment="0" applyProtection="0"/>
    <xf numFmtId="0" fontId="4" fillId="34" borderId="0" applyNumberFormat="0" applyFont="0" applyFill="0" applyProtection="0"/>
    <xf numFmtId="0" fontId="27" fillId="37" borderId="0" applyNumberFormat="0" applyBorder="0" applyAlignment="0" applyProtection="0"/>
    <xf numFmtId="0" fontId="1" fillId="24" borderId="0" applyNumberFormat="0" applyBorder="0" applyAlignment="0" applyProtection="0"/>
    <xf numFmtId="0" fontId="4" fillId="34" borderId="0" applyNumberFormat="0" applyFont="0" applyFill="0" applyProtection="0"/>
    <xf numFmtId="0" fontId="27" fillId="37" borderId="0" applyNumberFormat="0" applyBorder="0" applyAlignment="0" applyProtection="0"/>
    <xf numFmtId="0" fontId="4" fillId="34" borderId="0" applyNumberFormat="0" applyFont="0" applyFill="0" applyProtection="0"/>
    <xf numFmtId="0" fontId="1" fillId="28" borderId="0" applyNumberFormat="0" applyBorder="0" applyAlignment="0" applyProtection="0"/>
    <xf numFmtId="0" fontId="4" fillId="34" borderId="0" applyNumberFormat="0" applyFont="0" applyFill="0" applyProtection="0"/>
    <xf numFmtId="0" fontId="27" fillId="40" borderId="0" applyNumberFormat="0" applyBorder="0" applyAlignment="0" applyProtection="0"/>
    <xf numFmtId="0" fontId="1" fillId="28" borderId="0" applyNumberFormat="0" applyBorder="0" applyAlignment="0" applyProtection="0"/>
    <xf numFmtId="0" fontId="4" fillId="34" borderId="0" applyNumberFormat="0" applyFont="0" applyFill="0" applyProtection="0"/>
    <xf numFmtId="0" fontId="27" fillId="40" borderId="0" applyNumberFormat="0" applyBorder="0" applyAlignment="0" applyProtection="0"/>
    <xf numFmtId="0" fontId="4" fillId="45" borderId="0" applyNumberFormat="0" applyFont="0" applyFill="0" applyProtection="0"/>
    <xf numFmtId="0" fontId="1" fillId="32" borderId="0" applyNumberFormat="0" applyBorder="0" applyAlignment="0" applyProtection="0"/>
    <xf numFmtId="0" fontId="4" fillId="45" borderId="0" applyNumberFormat="0" applyFont="0" applyFill="0" applyProtection="0"/>
    <xf numFmtId="0" fontId="27" fillId="43" borderId="0" applyNumberFormat="0" applyBorder="0" applyAlignment="0" applyProtection="0"/>
    <xf numFmtId="0" fontId="1" fillId="32" borderId="0" applyNumberFormat="0" applyBorder="0" applyAlignment="0" applyProtection="0"/>
    <xf numFmtId="0" fontId="4" fillId="45" borderId="0" applyNumberFormat="0" applyFont="0" applyFill="0" applyProtection="0"/>
    <xf numFmtId="0" fontId="27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52" fillId="46" borderId="0" applyNumberFormat="0" applyFont="0" applyFill="0" applyProtection="0"/>
    <xf numFmtId="0" fontId="33" fillId="46" borderId="0" applyNumberFormat="0" applyBorder="0" applyAlignment="0" applyProtection="0"/>
    <xf numFmtId="0" fontId="26" fillId="13" borderId="0" applyNumberFormat="0" applyBorder="0" applyAlignment="0" applyProtection="0"/>
    <xf numFmtId="0" fontId="52" fillId="46" borderId="0" applyNumberFormat="0" applyFont="0" applyFill="0" applyProtection="0"/>
    <xf numFmtId="0" fontId="33" fillId="46" borderId="0" applyNumberFormat="0" applyBorder="0" applyAlignment="0" applyProtection="0"/>
    <xf numFmtId="0" fontId="52" fillId="41" borderId="0" applyNumberFormat="0" applyFont="0" applyFill="0" applyProtection="0"/>
    <xf numFmtId="0" fontId="33" fillId="41" borderId="0" applyNumberFormat="0" applyBorder="0" applyAlignment="0" applyProtection="0"/>
    <xf numFmtId="0" fontId="26" fillId="17" borderId="0" applyNumberFormat="0" applyBorder="0" applyAlignment="0" applyProtection="0"/>
    <xf numFmtId="0" fontId="52" fillId="41" borderId="0" applyNumberFormat="0" applyFont="0" applyFill="0" applyProtection="0"/>
    <xf numFmtId="0" fontId="33" fillId="41" borderId="0" applyNumberFormat="0" applyBorder="0" applyAlignment="0" applyProtection="0"/>
    <xf numFmtId="0" fontId="52" fillId="44" borderId="0" applyNumberFormat="0" applyFont="0" applyFill="0" applyProtection="0"/>
    <xf numFmtId="0" fontId="33" fillId="42" borderId="0" applyNumberFormat="0" applyBorder="0" applyAlignment="0" applyProtection="0"/>
    <xf numFmtId="0" fontId="26" fillId="21" borderId="0" applyNumberFormat="0" applyBorder="0" applyAlignment="0" applyProtection="0"/>
    <xf numFmtId="0" fontId="52" fillId="44" borderId="0" applyNumberFormat="0" applyFont="0" applyFill="0" applyProtection="0"/>
    <xf numFmtId="0" fontId="33" fillId="42" borderId="0" applyNumberFormat="0" applyBorder="0" applyAlignment="0" applyProtection="0"/>
    <xf numFmtId="0" fontId="52" fillId="50" borderId="0" applyNumberFormat="0" applyFont="0" applyFill="0" applyProtection="0"/>
    <xf numFmtId="0" fontId="33" fillId="47" borderId="0" applyNumberFormat="0" applyBorder="0" applyAlignment="0" applyProtection="0"/>
    <xf numFmtId="0" fontId="26" fillId="25" borderId="0" applyNumberFormat="0" applyBorder="0" applyAlignment="0" applyProtection="0"/>
    <xf numFmtId="0" fontId="52" fillId="50" borderId="0" applyNumberFormat="0" applyFont="0" applyFill="0" applyProtection="0"/>
    <xf numFmtId="0" fontId="33" fillId="47" borderId="0" applyNumberFormat="0" applyBorder="0" applyAlignment="0" applyProtection="0"/>
    <xf numFmtId="0" fontId="52" fillId="48" borderId="0" applyNumberFormat="0" applyFont="0" applyFill="0" applyProtection="0"/>
    <xf numFmtId="0" fontId="33" fillId="48" borderId="0" applyNumberFormat="0" applyBorder="0" applyAlignment="0" applyProtection="0"/>
    <xf numFmtId="0" fontId="26" fillId="29" borderId="0" applyNumberFormat="0" applyBorder="0" applyAlignment="0" applyProtection="0"/>
    <xf numFmtId="0" fontId="52" fillId="48" borderId="0" applyNumberFormat="0" applyFont="0" applyFill="0" applyProtection="0"/>
    <xf numFmtId="0" fontId="33" fillId="48" borderId="0" applyNumberFormat="0" applyBorder="0" applyAlignment="0" applyProtection="0"/>
    <xf numFmtId="0" fontId="52" fillId="45" borderId="0" applyNumberFormat="0" applyFont="0" applyFill="0" applyProtection="0"/>
    <xf numFmtId="0" fontId="33" fillId="49" borderId="0" applyNumberFormat="0" applyBorder="0" applyAlignment="0" applyProtection="0"/>
    <xf numFmtId="0" fontId="26" fillId="33" borderId="0" applyNumberFormat="0" applyBorder="0" applyAlignment="0" applyProtection="0"/>
    <xf numFmtId="0" fontId="52" fillId="45" borderId="0" applyNumberFormat="0" applyFont="0" applyFill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54" borderId="0" applyNumberFormat="0" applyBorder="0" applyAlignment="0" applyProtection="0"/>
    <xf numFmtId="0" fontId="39" fillId="35" borderId="0" applyNumberFormat="0" applyBorder="0" applyAlignment="0" applyProtection="0"/>
    <xf numFmtId="0" fontId="53" fillId="36" borderId="0" applyNumberFormat="0" applyFont="0" applyFill="0" applyProtection="0"/>
    <xf numFmtId="0" fontId="34" fillId="36" borderId="0" applyNumberFormat="0" applyBorder="0" applyAlignment="0" applyProtection="0"/>
    <xf numFmtId="0" fontId="16" fillId="3" borderId="0" applyNumberFormat="0" applyBorder="0" applyAlignment="0" applyProtection="0"/>
    <xf numFmtId="0" fontId="53" fillId="36" borderId="0" applyNumberFormat="0" applyFont="0" applyFill="0" applyProtection="0"/>
    <xf numFmtId="0" fontId="34" fillId="36" borderId="0" applyNumberFormat="0" applyBorder="0" applyAlignment="0" applyProtection="0"/>
    <xf numFmtId="0" fontId="35" fillId="55" borderId="15" applyNumberFormat="0" applyAlignment="0" applyProtection="0"/>
    <xf numFmtId="0" fontId="54" fillId="56" borderId="15" applyNumberFormat="0" applyFont="0" applyProtection="0"/>
    <xf numFmtId="0" fontId="35" fillId="55" borderId="15" applyNumberFormat="0" applyAlignment="0" applyProtection="0"/>
    <xf numFmtId="0" fontId="21" fillId="7" borderId="9" applyNumberFormat="0" applyAlignment="0" applyProtection="0"/>
    <xf numFmtId="0" fontId="54" fillId="56" borderId="15" applyNumberFormat="0" applyFont="0" applyProtection="0"/>
    <xf numFmtId="0" fontId="35" fillId="55" borderId="15" applyNumberFormat="0" applyAlignment="0" applyProtection="0"/>
    <xf numFmtId="0" fontId="4" fillId="0" borderId="0"/>
    <xf numFmtId="0" fontId="4" fillId="0" borderId="0"/>
    <xf numFmtId="0" fontId="55" fillId="57" borderId="17" applyNumberFormat="0" applyFont="0" applyProtection="0"/>
    <xf numFmtId="0" fontId="36" fillId="57" borderId="16" applyNumberFormat="0" applyAlignment="0" applyProtection="0"/>
    <xf numFmtId="0" fontId="23" fillId="8" borderId="12" applyNumberFormat="0" applyAlignment="0" applyProtection="0"/>
    <xf numFmtId="0" fontId="55" fillId="57" borderId="17" applyNumberFormat="0" applyFont="0" applyProtection="0"/>
    <xf numFmtId="0" fontId="36" fillId="57" borderId="16" applyNumberFormat="0" applyAlignment="0" applyProtection="0"/>
    <xf numFmtId="0" fontId="56" fillId="0" borderId="19" applyNumberFormat="0" applyFont="0" applyAlignment="0" applyProtection="0"/>
    <xf numFmtId="0" fontId="37" fillId="0" borderId="18" applyNumberFormat="0" applyFill="0" applyAlignment="0" applyProtection="0"/>
    <xf numFmtId="0" fontId="22" fillId="0" borderId="11" applyNumberFormat="0" applyFill="0" applyAlignment="0" applyProtection="0"/>
    <xf numFmtId="0" fontId="56" fillId="0" borderId="19" applyNumberFormat="0" applyFont="0" applyAlignment="0" applyProtection="0"/>
    <xf numFmtId="0" fontId="37" fillId="0" borderId="18" applyNumberFormat="0" applyFill="0" applyAlignment="0" applyProtection="0"/>
    <xf numFmtId="0" fontId="36" fillId="57" borderId="16" applyNumberFormat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2" fillId="51" borderId="0" applyNumberFormat="0" applyFont="0" applyFill="0" applyProtection="0"/>
    <xf numFmtId="0" fontId="33" fillId="51" borderId="0" applyNumberFormat="0" applyBorder="0" applyAlignment="0" applyProtection="0"/>
    <xf numFmtId="0" fontId="26" fillId="10" borderId="0" applyNumberFormat="0" applyBorder="0" applyAlignment="0" applyProtection="0"/>
    <xf numFmtId="0" fontId="52" fillId="51" borderId="0" applyNumberFormat="0" applyFont="0" applyFill="0" applyProtection="0"/>
    <xf numFmtId="0" fontId="33" fillId="51" borderId="0" applyNumberFormat="0" applyBorder="0" applyAlignment="0" applyProtection="0"/>
    <xf numFmtId="0" fontId="52" fillId="58" borderId="0" applyNumberFormat="0" applyFont="0" applyFill="0" applyProtection="0"/>
    <xf numFmtId="0" fontId="33" fillId="52" borderId="0" applyNumberFormat="0" applyBorder="0" applyAlignment="0" applyProtection="0"/>
    <xf numFmtId="0" fontId="26" fillId="14" borderId="0" applyNumberFormat="0" applyBorder="0" applyAlignment="0" applyProtection="0"/>
    <xf numFmtId="0" fontId="52" fillId="58" borderId="0" applyNumberFormat="0" applyFont="0" applyFill="0" applyProtection="0"/>
    <xf numFmtId="0" fontId="33" fillId="52" borderId="0" applyNumberFormat="0" applyBorder="0" applyAlignment="0" applyProtection="0"/>
    <xf numFmtId="0" fontId="52" fillId="59" borderId="0" applyNumberFormat="0" applyFont="0" applyFill="0" applyProtection="0"/>
    <xf numFmtId="0" fontId="33" fillId="53" borderId="0" applyNumberFormat="0" applyBorder="0" applyAlignment="0" applyProtection="0"/>
    <xf numFmtId="0" fontId="26" fillId="18" borderId="0" applyNumberFormat="0" applyBorder="0" applyAlignment="0" applyProtection="0"/>
    <xf numFmtId="0" fontId="52" fillId="59" borderId="0" applyNumberFormat="0" applyFont="0" applyFill="0" applyProtection="0"/>
    <xf numFmtId="0" fontId="33" fillId="53" borderId="0" applyNumberFormat="0" applyBorder="0" applyAlignment="0" applyProtection="0"/>
    <xf numFmtId="0" fontId="52" fillId="50" borderId="0" applyNumberFormat="0" applyFont="0" applyFill="0" applyProtection="0"/>
    <xf numFmtId="0" fontId="33" fillId="47" borderId="0" applyNumberFormat="0" applyBorder="0" applyAlignment="0" applyProtection="0"/>
    <xf numFmtId="0" fontId="26" fillId="22" borderId="0" applyNumberFormat="0" applyBorder="0" applyAlignment="0" applyProtection="0"/>
    <xf numFmtId="0" fontId="52" fillId="50" borderId="0" applyNumberFormat="0" applyFont="0" applyFill="0" applyProtection="0"/>
    <xf numFmtId="0" fontId="33" fillId="47" borderId="0" applyNumberFormat="0" applyBorder="0" applyAlignment="0" applyProtection="0"/>
    <xf numFmtId="0" fontId="52" fillId="48" borderId="0" applyNumberFormat="0" applyFont="0" applyFill="0" applyProtection="0"/>
    <xf numFmtId="0" fontId="33" fillId="48" borderId="0" applyNumberFormat="0" applyBorder="0" applyAlignment="0" applyProtection="0"/>
    <xf numFmtId="0" fontId="26" fillId="26" borderId="0" applyNumberFormat="0" applyBorder="0" applyAlignment="0" applyProtection="0"/>
    <xf numFmtId="0" fontId="52" fillId="48" borderId="0" applyNumberFormat="0" applyFont="0" applyFill="0" applyProtection="0"/>
    <xf numFmtId="0" fontId="33" fillId="48" borderId="0" applyNumberFormat="0" applyBorder="0" applyAlignment="0" applyProtection="0"/>
    <xf numFmtId="0" fontId="52" fillId="52" borderId="0" applyNumberFormat="0" applyFont="0" applyFill="0" applyProtection="0"/>
    <xf numFmtId="0" fontId="33" fillId="54" borderId="0" applyNumberFormat="0" applyBorder="0" applyAlignment="0" applyProtection="0"/>
    <xf numFmtId="0" fontId="26" fillId="30" borderId="0" applyNumberFormat="0" applyBorder="0" applyAlignment="0" applyProtection="0"/>
    <xf numFmtId="0" fontId="52" fillId="52" borderId="0" applyNumberFormat="0" applyFont="0" applyFill="0" applyProtection="0"/>
    <xf numFmtId="0" fontId="33" fillId="54" borderId="0" applyNumberFormat="0" applyBorder="0" applyAlignment="0" applyProtection="0"/>
    <xf numFmtId="0" fontId="57" fillId="35" borderId="15" applyNumberFormat="0" applyFont="0" applyProtection="0"/>
    <xf numFmtId="0" fontId="38" fillId="39" borderId="15" applyNumberFormat="0" applyAlignment="0" applyProtection="0"/>
    <xf numFmtId="0" fontId="19" fillId="6" borderId="9" applyNumberFormat="0" applyAlignment="0" applyProtection="0"/>
    <xf numFmtId="0" fontId="57" fillId="35" borderId="15" applyNumberFormat="0" applyFont="0" applyProtection="0"/>
    <xf numFmtId="0" fontId="38" fillId="39" borderId="15" applyNumberFormat="0" applyAlignment="0" applyProtection="0"/>
    <xf numFmtId="0" fontId="48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27" fillId="0" borderId="0"/>
    <xf numFmtId="0" fontId="50" fillId="0" borderId="0"/>
    <xf numFmtId="0" fontId="42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29" fillId="0" borderId="20" applyNumberFormat="0" applyFill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35" borderId="0" applyNumberFormat="0" applyFont="0" applyFill="0" applyProtection="0"/>
    <xf numFmtId="0" fontId="39" fillId="35" borderId="0" applyNumberFormat="0" applyBorder="0" applyAlignment="0" applyProtection="0"/>
    <xf numFmtId="0" fontId="17" fillId="4" borderId="0" applyNumberFormat="0" applyBorder="0" applyAlignment="0" applyProtection="0"/>
    <xf numFmtId="0" fontId="59" fillId="35" borderId="0" applyNumberFormat="0" applyFont="0" applyFill="0" applyProtection="0"/>
    <xf numFmtId="0" fontId="39" fillId="35" borderId="0" applyNumberFormat="0" applyBorder="0" applyAlignment="0" applyProtection="0"/>
    <xf numFmtId="0" fontId="45" fillId="0" borderId="0"/>
    <xf numFmtId="0" fontId="38" fillId="39" borderId="15" applyNumberFormat="0" applyAlignment="0" applyProtection="0"/>
    <xf numFmtId="0" fontId="37" fillId="0" borderId="18" applyNumberFormat="0" applyFill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1" fontId="4" fillId="0" borderId="0" applyFill="0" applyBorder="0" applyAlignment="0" applyProtection="0"/>
    <xf numFmtId="44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76" fontId="4" fillId="0" borderId="0" applyFont="0" applyFill="0" applyBorder="0" applyAlignment="0" applyProtection="0"/>
    <xf numFmtId="181" fontId="4" fillId="0" borderId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2" fontId="4" fillId="0" borderId="0" applyFill="0" applyBorder="0" applyAlignment="0" applyProtection="0"/>
    <xf numFmtId="176" fontId="4" fillId="0" borderId="0" applyFont="0" applyFill="0" applyBorder="0" applyAlignment="0" applyProtection="0"/>
    <xf numFmtId="182" fontId="4" fillId="0" borderId="0" applyFill="0" applyBorder="0" applyAlignment="0" applyProtection="0"/>
    <xf numFmtId="182" fontId="4" fillId="0" borderId="0" applyFill="0" applyBorder="0" applyAlignment="0" applyProtection="0"/>
    <xf numFmtId="182" fontId="4" fillId="0" borderId="0" applyFill="0" applyBorder="0" applyAlignment="0" applyProtection="0"/>
    <xf numFmtId="0" fontId="4" fillId="0" borderId="0" applyFill="0" applyBorder="0" applyAlignment="0" applyProtection="0"/>
    <xf numFmtId="178" fontId="4" fillId="0" borderId="0" applyFill="0" applyBorder="0" applyAlignment="0" applyProtection="0"/>
    <xf numFmtId="178" fontId="4" fillId="0" borderId="0" applyFill="0" applyBorder="0" applyAlignment="0" applyProtection="0"/>
    <xf numFmtId="178" fontId="4" fillId="0" borderId="0" applyFill="0" applyBorder="0" applyAlignment="0" applyProtection="0"/>
    <xf numFmtId="179" fontId="4" fillId="0" borderId="0" applyFont="0" applyFill="0" applyBorder="0" applyAlignment="0" applyProtection="0"/>
    <xf numFmtId="0" fontId="60" fillId="61" borderId="0" applyNumberFormat="0" applyFont="0" applyFill="0" applyProtection="0"/>
    <xf numFmtId="0" fontId="40" fillId="60" borderId="0" applyNumberFormat="0" applyBorder="0" applyAlignment="0" applyProtection="0"/>
    <xf numFmtId="0" fontId="18" fillId="5" borderId="0" applyNumberFormat="0" applyBorder="0" applyAlignment="0" applyProtection="0"/>
    <xf numFmtId="0" fontId="60" fillId="61" borderId="0" applyNumberFormat="0" applyFont="0" applyFill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1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left" wrapText="1"/>
    </xf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1" fillId="0" borderId="0"/>
    <xf numFmtId="0" fontId="4" fillId="0" borderId="0"/>
    <xf numFmtId="0" fontId="30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4" fillId="61" borderId="23" applyNumberFormat="0" applyFont="0" applyBorder="0" applyProtection="0"/>
    <xf numFmtId="0" fontId="27" fillId="9" borderId="13" applyNumberFormat="0" applyFont="0" applyAlignment="0" applyProtection="0"/>
    <xf numFmtId="0" fontId="4" fillId="61" borderId="23" applyNumberFormat="0" applyFont="0" applyBorder="0" applyProtection="0"/>
    <xf numFmtId="0" fontId="47" fillId="61" borderId="2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4" fillId="61" borderId="23" applyNumberFormat="0" applyFont="0" applyBorder="0" applyProtection="0"/>
    <xf numFmtId="0" fontId="47" fillId="61" borderId="2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4" fillId="61" borderId="23" applyNumberFormat="0" applyFont="0" applyAlignment="0" applyProtection="0"/>
    <xf numFmtId="0" fontId="41" fillId="55" borderId="24" applyNumberFormat="0" applyAlignment="0" applyProtection="0"/>
    <xf numFmtId="0" fontId="67" fillId="0" borderId="25" applyNumberFormat="0" applyFont="0" applyBorder="0" applyAlignment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1" fillId="56" borderId="26" applyNumberFormat="0" applyFont="0" applyProtection="0"/>
    <xf numFmtId="0" fontId="41" fillId="55" borderId="24" applyNumberFormat="0" applyAlignment="0" applyProtection="0"/>
    <xf numFmtId="0" fontId="20" fillId="7" borderId="10" applyNumberFormat="0" applyAlignment="0" applyProtection="0"/>
    <xf numFmtId="0" fontId="61" fillId="56" borderId="26" applyNumberFormat="0" applyFont="0" applyProtection="0"/>
    <xf numFmtId="0" fontId="41" fillId="55" borderId="24" applyNumberFormat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4" fillId="0" borderId="0" applyFill="0" applyBorder="0" applyAlignment="0" applyProtection="0"/>
    <xf numFmtId="182" fontId="4" fillId="0" borderId="0" applyFill="0" applyBorder="0" applyAlignment="0" applyProtection="0"/>
    <xf numFmtId="182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ill="0" applyBorder="0" applyAlignment="0" applyProtection="0"/>
    <xf numFmtId="171" fontId="4" fillId="0" borderId="0" applyFont="0" applyFill="0" applyBorder="0" applyAlignment="0" applyProtection="0"/>
    <xf numFmtId="186" fontId="4" fillId="0" borderId="0" applyFill="0" applyBorder="0" applyAlignment="0" applyProtection="0"/>
    <xf numFmtId="183" fontId="4" fillId="0" borderId="0" applyFill="0" applyBorder="0" applyAlignment="0" applyProtection="0"/>
    <xf numFmtId="171" fontId="4" fillId="0" borderId="0" applyFont="0" applyFill="0" applyBorder="0" applyAlignment="0" applyProtection="0"/>
    <xf numFmtId="5" fontId="4" fillId="0" borderId="0"/>
    <xf numFmtId="5" fontId="4" fillId="0" borderId="0"/>
    <xf numFmtId="5" fontId="4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7" fontId="4" fillId="0" borderId="0" applyFill="0" applyBorder="0" applyAlignment="0" applyProtection="0"/>
    <xf numFmtId="186" fontId="4" fillId="0" borderId="0" applyFill="0" applyBorder="0" applyAlignment="0" applyProtection="0"/>
    <xf numFmtId="171" fontId="1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7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8" fontId="46" fillId="0" borderId="0" applyFill="0" applyBorder="0" applyAlignment="0" applyProtection="0"/>
    <xf numFmtId="0" fontId="49" fillId="0" borderId="0" applyNumberFormat="0" applyFont="0" applyFill="0" applyAlignment="0" applyProtection="0"/>
    <xf numFmtId="0" fontId="3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9" fillId="0" borderId="0" applyNumberFormat="0" applyFont="0" applyFill="0" applyAlignment="0" applyProtection="0"/>
    <xf numFmtId="0" fontId="32" fillId="0" borderId="0" applyNumberFormat="0" applyFill="0" applyBorder="0" applyAlignment="0" applyProtection="0"/>
    <xf numFmtId="0" fontId="62" fillId="0" borderId="0" applyNumberFormat="0" applyFont="0" applyFill="0" applyAlignment="0" applyProtection="0"/>
    <xf numFmtId="0" fontId="4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2" fillId="0" borderId="0" applyNumberFormat="0" applyFont="0" applyFill="0" applyAlignment="0" applyProtection="0"/>
    <xf numFmtId="0" fontId="4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51" fillId="0" borderId="27" applyNumberFormat="0" applyFill="0" applyAlignment="0" applyProtection="0"/>
    <xf numFmtId="0" fontId="28" fillId="0" borderId="0"/>
    <xf numFmtId="0" fontId="29" fillId="0" borderId="20"/>
    <xf numFmtId="0" fontId="63" fillId="0" borderId="28" applyNumberFormat="0" applyFont="0" applyAlignment="0" applyProtection="0"/>
    <xf numFmtId="0" fontId="29" fillId="0" borderId="20" applyNumberFormat="0" applyFill="0" applyAlignment="0" applyProtection="0"/>
    <xf numFmtId="0" fontId="13" fillId="0" borderId="6" applyNumberFormat="0" applyFill="0" applyAlignment="0" applyProtection="0"/>
    <xf numFmtId="0" fontId="63" fillId="0" borderId="28" applyNumberFormat="0" applyFont="0" applyAlignment="0" applyProtection="0"/>
    <xf numFmtId="0" fontId="29" fillId="0" borderId="20" applyNumberFormat="0" applyFill="0" applyAlignment="0" applyProtection="0"/>
    <xf numFmtId="0" fontId="64" fillId="0" borderId="21" applyNumberFormat="0" applyFont="0" applyAlignment="0" applyProtection="0"/>
    <xf numFmtId="0" fontId="43" fillId="0" borderId="21" applyNumberFormat="0" applyFill="0" applyAlignment="0" applyProtection="0"/>
    <xf numFmtId="0" fontId="14" fillId="0" borderId="7" applyNumberFormat="0" applyFill="0" applyAlignment="0" applyProtection="0"/>
    <xf numFmtId="0" fontId="64" fillId="0" borderId="21" applyNumberFormat="0" applyFont="0" applyAlignment="0" applyProtection="0"/>
    <xf numFmtId="0" fontId="43" fillId="0" borderId="21" applyNumberFormat="0" applyFill="0" applyAlignment="0" applyProtection="0"/>
    <xf numFmtId="0" fontId="65" fillId="0" borderId="28" applyNumberFormat="0" applyFont="0" applyAlignment="0" applyProtection="0"/>
    <xf numFmtId="0" fontId="44" fillId="0" borderId="22" applyNumberFormat="0" applyFill="0" applyAlignment="0" applyProtection="0"/>
    <xf numFmtId="0" fontId="15" fillId="0" borderId="8" applyNumberFormat="0" applyFill="0" applyAlignment="0" applyProtection="0"/>
    <xf numFmtId="0" fontId="65" fillId="0" borderId="28" applyNumberFormat="0" applyFont="0" applyAlignment="0" applyProtection="0"/>
    <xf numFmtId="0" fontId="44" fillId="0" borderId="22" applyNumberFormat="0" applyFill="0" applyAlignment="0" applyProtection="0"/>
    <xf numFmtId="0" fontId="65" fillId="0" borderId="0" applyNumberFormat="0" applyFont="0" applyFill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ont="0" applyFill="0" applyAlignment="0" applyProtection="0"/>
    <xf numFmtId="0" fontId="44" fillId="0" borderId="0" applyNumberFormat="0" applyFill="0" applyBorder="0" applyAlignment="0" applyProtection="0"/>
    <xf numFmtId="0" fontId="66" fillId="0" borderId="0" applyNumberFormat="0" applyFont="0" applyFill="0" applyAlignment="0" applyProtection="0"/>
    <xf numFmtId="0" fontId="2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6" fillId="0" borderId="0" applyNumberFormat="0" applyFont="0" applyFill="0" applyAlignment="0" applyProtection="0"/>
    <xf numFmtId="0" fontId="28" fillId="0" borderId="0" applyNumberFormat="0" applyFill="0" applyBorder="0" applyAlignment="0" applyProtection="0"/>
    <xf numFmtId="0" fontId="6" fillId="0" borderId="30" applyNumberFormat="0" applyFont="0" applyAlignment="0" applyProtection="0"/>
    <xf numFmtId="0" fontId="68" fillId="0" borderId="29" applyNumberFormat="0" applyFill="0" applyAlignment="0" applyProtection="0"/>
    <xf numFmtId="0" fontId="2" fillId="0" borderId="14" applyNumberFormat="0" applyFill="0" applyAlignment="0" applyProtection="0"/>
    <xf numFmtId="0" fontId="6" fillId="0" borderId="30" applyNumberFormat="0" applyFont="0" applyAlignment="0" applyProtection="0"/>
    <xf numFmtId="0" fontId="68" fillId="0" borderId="29" applyNumberFormat="0" applyFill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4" fillId="0" borderId="0" applyFont="0" applyFill="0" applyBorder="0" applyAlignment="0" applyProtection="0"/>
    <xf numFmtId="180" fontId="4" fillId="0" borderId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1" fillId="0" borderId="0"/>
    <xf numFmtId="0" fontId="4" fillId="0" borderId="0"/>
    <xf numFmtId="171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72" fillId="63" borderId="34" xfId="0" applyFont="1" applyFill="1" applyBorder="1" applyAlignment="1">
      <alignment horizontal="center" vertical="center" wrapText="1"/>
    </xf>
    <xf numFmtId="0" fontId="9" fillId="63" borderId="34" xfId="0" applyFont="1" applyFill="1" applyBorder="1" applyAlignment="1">
      <alignment horizontal="center" vertical="center" wrapText="1"/>
    </xf>
    <xf numFmtId="0" fontId="9" fillId="64" borderId="3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94" fontId="72" fillId="63" borderId="0" xfId="0" applyNumberFormat="1" applyFont="1" applyFill="1" applyAlignment="1">
      <alignment horizontal="right" vertical="center" wrapText="1"/>
    </xf>
    <xf numFmtId="4" fontId="72" fillId="63" borderId="38" xfId="0" applyNumberFormat="1" applyFont="1" applyFill="1" applyBorder="1" applyAlignment="1">
      <alignment horizontal="right" vertical="center" wrapText="1"/>
    </xf>
    <xf numFmtId="4" fontId="72" fillId="63" borderId="34" xfId="0" applyNumberFormat="1" applyFont="1" applyFill="1" applyBorder="1" applyAlignment="1">
      <alignment horizontal="right" vertical="center" wrapText="1"/>
    </xf>
    <xf numFmtId="2" fontId="9" fillId="65" borderId="34" xfId="0" applyNumberFormat="1" applyFont="1" applyFill="1" applyBorder="1" applyAlignment="1">
      <alignment horizontal="right" vertical="center" wrapText="1"/>
    </xf>
    <xf numFmtId="2" fontId="72" fillId="63" borderId="34" xfId="0" applyNumberFormat="1" applyFont="1" applyFill="1" applyBorder="1" applyAlignment="1">
      <alignment horizontal="right" vertical="center" wrapText="1"/>
    </xf>
    <xf numFmtId="0" fontId="72" fillId="63" borderId="34" xfId="0" applyFont="1" applyFill="1" applyBorder="1" applyAlignment="1">
      <alignment horizontal="left" vertical="center" wrapText="1"/>
    </xf>
    <xf numFmtId="2" fontId="9" fillId="63" borderId="34" xfId="0" applyNumberFormat="1" applyFont="1" applyFill="1" applyBorder="1" applyAlignment="1">
      <alignment horizontal="right" vertical="center" wrapText="1"/>
    </xf>
    <xf numFmtId="194" fontId="73" fillId="62" borderId="0" xfId="0" applyNumberFormat="1" applyFont="1" applyFill="1" applyAlignment="1">
      <alignment horizontal="right" vertical="center" wrapText="1"/>
    </xf>
    <xf numFmtId="4" fontId="73" fillId="62" borderId="34" xfId="0" applyNumberFormat="1" applyFont="1" applyFill="1" applyBorder="1" applyAlignment="1">
      <alignment horizontal="right" vertical="center" wrapText="1"/>
    </xf>
    <xf numFmtId="0" fontId="73" fillId="62" borderId="34" xfId="0" applyFont="1" applyFill="1" applyBorder="1" applyAlignment="1">
      <alignment horizontal="right" vertical="center" wrapText="1"/>
    </xf>
    <xf numFmtId="2" fontId="70" fillId="62" borderId="34" xfId="0" applyNumberFormat="1" applyFont="1" applyFill="1" applyBorder="1" applyAlignment="1">
      <alignment horizontal="right" vertical="center" wrapText="1"/>
    </xf>
    <xf numFmtId="2" fontId="73" fillId="62" borderId="34" xfId="0" applyNumberFormat="1" applyFont="1" applyFill="1" applyBorder="1" applyAlignment="1">
      <alignment horizontal="right" vertical="center" wrapText="1"/>
    </xf>
    <xf numFmtId="0" fontId="73" fillId="62" borderId="34" xfId="0" applyFont="1" applyFill="1" applyBorder="1" applyAlignment="1">
      <alignment horizontal="center" vertical="center" wrapText="1"/>
    </xf>
    <xf numFmtId="0" fontId="73" fillId="62" borderId="34" xfId="0" applyFont="1" applyFill="1" applyBorder="1" applyAlignment="1">
      <alignment horizontal="left" vertical="center" wrapText="1"/>
    </xf>
    <xf numFmtId="2" fontId="0" fillId="63" borderId="34" xfId="0" applyNumberFormat="1" applyFill="1" applyBorder="1" applyAlignment="1">
      <alignment horizontal="right" vertical="center" wrapText="1"/>
    </xf>
    <xf numFmtId="0" fontId="72" fillId="2" borderId="34" xfId="0" applyFont="1" applyFill="1" applyBorder="1" applyAlignment="1">
      <alignment horizontal="center" vertical="center" wrapText="1"/>
    </xf>
    <xf numFmtId="0" fontId="72" fillId="63" borderId="34" xfId="0" applyFont="1" applyFill="1" applyBorder="1" applyAlignment="1">
      <alignment horizontal="left" vertical="center"/>
    </xf>
    <xf numFmtId="4" fontId="9" fillId="0" borderId="0" xfId="0" applyNumberFormat="1" applyFont="1" applyAlignment="1">
      <alignment vertical="center"/>
    </xf>
    <xf numFmtId="194" fontId="9" fillId="63" borderId="0" xfId="0" applyNumberFormat="1" applyFont="1" applyFill="1" applyAlignment="1">
      <alignment horizontal="right" vertical="center" wrapText="1"/>
    </xf>
    <xf numFmtId="4" fontId="9" fillId="63" borderId="38" xfId="0" applyNumberFormat="1" applyFont="1" applyFill="1" applyBorder="1" applyAlignment="1">
      <alignment horizontal="right" vertical="center" wrapText="1"/>
    </xf>
    <xf numFmtId="4" fontId="9" fillId="63" borderId="34" xfId="0" applyNumberFormat="1" applyFont="1" applyFill="1" applyBorder="1" applyAlignment="1">
      <alignment horizontal="right" vertical="center" wrapText="1"/>
    </xf>
    <xf numFmtId="0" fontId="9" fillId="63" borderId="34" xfId="0" applyFont="1" applyFill="1" applyBorder="1" applyAlignment="1">
      <alignment horizontal="left" vertical="center"/>
    </xf>
    <xf numFmtId="4" fontId="10" fillId="62" borderId="34" xfId="0" applyNumberFormat="1" applyFont="1" applyFill="1" applyBorder="1" applyAlignment="1">
      <alignment horizontal="right" vertical="center" wrapText="1"/>
    </xf>
    <xf numFmtId="0" fontId="9" fillId="63" borderId="34" xfId="0" applyFont="1" applyFill="1" applyBorder="1" applyAlignment="1">
      <alignment horizontal="left" vertical="center" wrapText="1"/>
    </xf>
    <xf numFmtId="0" fontId="10" fillId="62" borderId="34" xfId="0" applyFont="1" applyFill="1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3" fontId="0" fillId="0" borderId="0" xfId="7" applyFont="1" applyAlignment="1">
      <alignment vertical="center"/>
    </xf>
    <xf numFmtId="0" fontId="10" fillId="62" borderId="34" xfId="0" applyFont="1" applyFill="1" applyBorder="1" applyAlignment="1">
      <alignment horizontal="right" vertical="center" wrapText="1"/>
    </xf>
    <xf numFmtId="2" fontId="10" fillId="62" borderId="34" xfId="0" applyNumberFormat="1" applyFont="1" applyFill="1" applyBorder="1" applyAlignment="1">
      <alignment horizontal="right" vertical="center" wrapText="1"/>
    </xf>
    <xf numFmtId="0" fontId="10" fillId="62" borderId="34" xfId="0" applyFont="1" applyFill="1" applyBorder="1" applyAlignment="1">
      <alignment horizontal="center" vertical="center" wrapText="1"/>
    </xf>
    <xf numFmtId="4" fontId="10" fillId="62" borderId="38" xfId="0" applyNumberFormat="1" applyFont="1" applyFill="1" applyBorder="1" applyAlignment="1">
      <alignment horizontal="right" vertical="center" wrapText="1"/>
    </xf>
    <xf numFmtId="0" fontId="72" fillId="65" borderId="34" xfId="0" applyFont="1" applyFill="1" applyBorder="1" applyAlignment="1">
      <alignment horizontal="center" vertical="center" wrapText="1"/>
    </xf>
    <xf numFmtId="0" fontId="72" fillId="65" borderId="34" xfId="0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vertical="center"/>
    </xf>
    <xf numFmtId="195" fontId="72" fillId="63" borderId="0" xfId="0" applyNumberFormat="1" applyFont="1" applyFill="1" applyAlignment="1">
      <alignment horizontal="right" vertical="center" wrapText="1"/>
    </xf>
    <xf numFmtId="194" fontId="10" fillId="64" borderId="0" xfId="0" applyNumberFormat="1" applyFont="1" applyFill="1" applyAlignment="1">
      <alignment horizontal="right" vertical="center" wrapText="1"/>
    </xf>
    <xf numFmtId="4" fontId="9" fillId="64" borderId="38" xfId="0" applyNumberFormat="1" applyFont="1" applyFill="1" applyBorder="1" applyAlignment="1">
      <alignment horizontal="right" vertical="center" wrapText="1"/>
    </xf>
    <xf numFmtId="4" fontId="9" fillId="64" borderId="34" xfId="0" applyNumberFormat="1" applyFont="1" applyFill="1" applyBorder="1" applyAlignment="1">
      <alignment horizontal="right" vertical="center" wrapText="1"/>
    </xf>
    <xf numFmtId="196" fontId="9" fillId="64" borderId="34" xfId="0" applyNumberFormat="1" applyFont="1" applyFill="1" applyBorder="1" applyAlignment="1">
      <alignment horizontal="right" vertical="center" wrapText="1"/>
    </xf>
    <xf numFmtId="2" fontId="9" fillId="64" borderId="34" xfId="0" applyNumberFormat="1" applyFont="1" applyFill="1" applyBorder="1" applyAlignment="1">
      <alignment horizontal="right" vertical="center" wrapText="1"/>
    </xf>
    <xf numFmtId="0" fontId="9" fillId="64" borderId="34" xfId="0" applyFont="1" applyFill="1" applyBorder="1" applyAlignment="1">
      <alignment horizontal="left" vertical="center" wrapText="1"/>
    </xf>
    <xf numFmtId="2" fontId="72" fillId="63" borderId="0" xfId="0" applyNumberFormat="1" applyFont="1" applyFill="1" applyAlignment="1">
      <alignment horizontal="right" vertical="center" wrapText="1"/>
    </xf>
    <xf numFmtId="4" fontId="72" fillId="63" borderId="0" xfId="0" applyNumberFormat="1" applyFont="1" applyFill="1" applyAlignment="1">
      <alignment horizontal="left" vertical="center"/>
    </xf>
    <xf numFmtId="4" fontId="72" fillId="63" borderId="0" xfId="0" applyNumberFormat="1" applyFont="1" applyFill="1" applyAlignment="1">
      <alignment horizontal="center" vertical="center" wrapText="1"/>
    </xf>
    <xf numFmtId="0" fontId="9" fillId="66" borderId="39" xfId="0" applyFont="1" applyFill="1" applyBorder="1" applyAlignment="1">
      <alignment horizontal="center" vertical="center"/>
    </xf>
    <xf numFmtId="0" fontId="9" fillId="66" borderId="39" xfId="0" applyFont="1" applyFill="1" applyBorder="1" applyAlignment="1">
      <alignment horizontal="center" vertical="center" wrapText="1"/>
    </xf>
    <xf numFmtId="2" fontId="9" fillId="66" borderId="39" xfId="0" applyNumberFormat="1" applyFont="1" applyFill="1" applyBorder="1" applyAlignment="1">
      <alignment horizontal="center" vertical="center" wrapText="1"/>
    </xf>
    <xf numFmtId="2" fontId="9" fillId="66" borderId="39" xfId="0" applyNumberFormat="1" applyFont="1" applyFill="1" applyBorder="1" applyAlignment="1">
      <alignment horizontal="center" vertical="center"/>
    </xf>
    <xf numFmtId="0" fontId="9" fillId="66" borderId="39" xfId="0" applyFont="1" applyFill="1" applyBorder="1" applyAlignment="1">
      <alignment vertical="center"/>
    </xf>
    <xf numFmtId="0" fontId="9" fillId="67" borderId="5" xfId="0" applyFont="1" applyFill="1" applyBorder="1" applyAlignment="1">
      <alignment vertical="center"/>
    </xf>
    <xf numFmtId="10" fontId="10" fillId="67" borderId="3" xfId="0" applyNumberFormat="1" applyFont="1" applyFill="1" applyBorder="1" applyAlignment="1">
      <alignment vertical="center"/>
    </xf>
    <xf numFmtId="0" fontId="10" fillId="67" borderId="3" xfId="0" applyFont="1" applyFill="1" applyBorder="1" applyAlignment="1">
      <alignment vertical="center"/>
    </xf>
    <xf numFmtId="2" fontId="10" fillId="67" borderId="3" xfId="0" applyNumberFormat="1" applyFont="1" applyFill="1" applyBorder="1" applyAlignment="1">
      <alignment vertical="center" wrapText="1"/>
    </xf>
    <xf numFmtId="10" fontId="10" fillId="67" borderId="0" xfId="0" applyNumberFormat="1" applyFont="1" applyFill="1" applyAlignment="1">
      <alignment vertical="center"/>
    </xf>
    <xf numFmtId="0" fontId="10" fillId="67" borderId="0" xfId="0" applyFont="1" applyFill="1" applyAlignment="1">
      <alignment vertical="center"/>
    </xf>
    <xf numFmtId="2" fontId="9" fillId="67" borderId="0" xfId="0" applyNumberFormat="1" applyFont="1" applyFill="1" applyAlignment="1">
      <alignment vertical="center"/>
    </xf>
    <xf numFmtId="0" fontId="9" fillId="67" borderId="0" xfId="0" applyFont="1" applyFill="1" applyAlignment="1">
      <alignment vertical="center"/>
    </xf>
    <xf numFmtId="0" fontId="10" fillId="67" borderId="0" xfId="0" applyFont="1" applyFill="1" applyAlignment="1">
      <alignment vertical="center" wrapText="1"/>
    </xf>
    <xf numFmtId="0" fontId="10" fillId="67" borderId="1" xfId="0" applyFont="1" applyFill="1" applyBorder="1" applyAlignment="1">
      <alignment vertical="center"/>
    </xf>
    <xf numFmtId="10" fontId="10" fillId="67" borderId="2" xfId="0" applyNumberFormat="1" applyFont="1" applyFill="1" applyBorder="1" applyAlignment="1">
      <alignment horizontal="left" vertical="center"/>
    </xf>
    <xf numFmtId="0" fontId="10" fillId="67" borderId="1" xfId="0" applyFont="1" applyFill="1" applyBorder="1" applyAlignment="1">
      <alignment horizontal="left" vertical="center"/>
    </xf>
    <xf numFmtId="10" fontId="10" fillId="67" borderId="37" xfId="0" applyNumberFormat="1" applyFont="1" applyFill="1" applyBorder="1" applyAlignment="1">
      <alignment horizontal="left" vertical="center"/>
    </xf>
    <xf numFmtId="0" fontId="10" fillId="67" borderId="31" xfId="0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2" fontId="9" fillId="67" borderId="31" xfId="0" applyNumberFormat="1" applyFont="1" applyFill="1" applyBorder="1" applyAlignment="1">
      <alignment vertical="center"/>
    </xf>
    <xf numFmtId="0" fontId="9" fillId="67" borderId="31" xfId="0" applyFont="1" applyFill="1" applyBorder="1" applyAlignment="1">
      <alignment vertical="center"/>
    </xf>
    <xf numFmtId="0" fontId="10" fillId="67" borderId="31" xfId="0" applyFont="1" applyFill="1" applyBorder="1" applyAlignment="1">
      <alignment horizontal="left" vertical="center"/>
    </xf>
    <xf numFmtId="0" fontId="10" fillId="67" borderId="35" xfId="0" applyFont="1" applyFill="1" applyBorder="1" applyAlignment="1">
      <alignment horizontal="left" vertical="center"/>
    </xf>
    <xf numFmtId="0" fontId="9" fillId="67" borderId="0" xfId="0" applyFont="1" applyFill="1" applyAlignment="1">
      <alignment horizontal="center" vertical="center"/>
    </xf>
    <xf numFmtId="2" fontId="9" fillId="67" borderId="0" xfId="0" applyNumberFormat="1" applyFont="1" applyFill="1" applyAlignment="1">
      <alignment horizontal="center" vertical="center"/>
    </xf>
    <xf numFmtId="0" fontId="10" fillId="67" borderId="4" xfId="0" applyFont="1" applyFill="1" applyBorder="1" applyAlignment="1">
      <alignment vertical="center" wrapText="1"/>
    </xf>
    <xf numFmtId="0" fontId="10" fillId="67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5" fillId="67" borderId="32" xfId="0" applyFont="1" applyFill="1" applyBorder="1" applyAlignment="1">
      <alignment horizontal="center" vertical="center"/>
    </xf>
    <xf numFmtId="0" fontId="75" fillId="67" borderId="36" xfId="0" applyFont="1" applyFill="1" applyBorder="1" applyAlignment="1">
      <alignment horizontal="center" vertical="center"/>
    </xf>
    <xf numFmtId="0" fontId="75" fillId="67" borderId="33" xfId="0" applyFont="1" applyFill="1" applyBorder="1" applyAlignment="1">
      <alignment horizontal="center" vertical="center"/>
    </xf>
    <xf numFmtId="4" fontId="74" fillId="0" borderId="36" xfId="0" applyNumberFormat="1" applyFont="1" applyBorder="1" applyAlignment="1">
      <alignment horizontal="right" vertical="center"/>
    </xf>
    <xf numFmtId="4" fontId="74" fillId="0" borderId="33" xfId="0" applyNumberFormat="1" applyFont="1" applyBorder="1" applyAlignment="1">
      <alignment horizontal="right" vertical="center"/>
    </xf>
    <xf numFmtId="4" fontId="74" fillId="0" borderId="32" xfId="0" applyNumberFormat="1" applyFont="1" applyBorder="1" applyAlignment="1">
      <alignment horizontal="right" vertical="center"/>
    </xf>
  </cellXfs>
  <cellStyles count="660">
    <cellStyle name=" 1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Ênfase1 2" xfId="19"/>
    <cellStyle name="20% - Ênfase1 2 2" xfId="20"/>
    <cellStyle name="20% - Ênfase1 2 3" xfId="21"/>
    <cellStyle name="20% - Ênfase1 2 4" xfId="22"/>
    <cellStyle name="20% - Ênfase1 3" xfId="23"/>
    <cellStyle name="20% - Ênfase1 4" xfId="24"/>
    <cellStyle name="20% - Ênfase1 5" xfId="25"/>
    <cellStyle name="20% - Ênfase2 2" xfId="26"/>
    <cellStyle name="20% - Ênfase2 2 2" xfId="27"/>
    <cellStyle name="20% - Ênfase2 2 3" xfId="28"/>
    <cellStyle name="20% - Ênfase2 2 4" xfId="29"/>
    <cellStyle name="20% - Ênfase2 3" xfId="30"/>
    <cellStyle name="20% - Ênfase2 4" xfId="31"/>
    <cellStyle name="20% - Ênfase2 5" xfId="32"/>
    <cellStyle name="20% - Ênfase3 2" xfId="33"/>
    <cellStyle name="20% - Ênfase3 2 2" xfId="34"/>
    <cellStyle name="20% - Ênfase3 2 3" xfId="35"/>
    <cellStyle name="20% - Ênfase3 2 4" xfId="36"/>
    <cellStyle name="20% - Ênfase3 3" xfId="37"/>
    <cellStyle name="20% - Ênfase3 4" xfId="38"/>
    <cellStyle name="20% - Ênfase3 5" xfId="39"/>
    <cellStyle name="20% - Ênfase4 2" xfId="40"/>
    <cellStyle name="20% - Ênfase4 2 2" xfId="41"/>
    <cellStyle name="20% - Ênfase4 2 3" xfId="42"/>
    <cellStyle name="20% - Ênfase4 2 4" xfId="43"/>
    <cellStyle name="20% - Ênfase4 3" xfId="44"/>
    <cellStyle name="20% - Ênfase4 4" xfId="45"/>
    <cellStyle name="20% - Ênfase4 5" xfId="46"/>
    <cellStyle name="20% - Ênfase5 2" xfId="47"/>
    <cellStyle name="20% - Ênfase5 2 2" xfId="48"/>
    <cellStyle name="20% - Ênfase5 2 3" xfId="49"/>
    <cellStyle name="20% - Ênfase5 2 4" xfId="50"/>
    <cellStyle name="20% - Ênfase5 3" xfId="51"/>
    <cellStyle name="20% - Ênfase5 4" xfId="52"/>
    <cellStyle name="20% - Ênfase5 5" xfId="53"/>
    <cellStyle name="20% - Ênfase6 2" xfId="54"/>
    <cellStyle name="20% - Ênfase6 2 2" xfId="55"/>
    <cellStyle name="20% - Ênfase6 2 3" xfId="56"/>
    <cellStyle name="20% - Ênfase6 2 4" xfId="57"/>
    <cellStyle name="20% - Ênfase6 3" xfId="58"/>
    <cellStyle name="20% - Ênfase6 4" xfId="59"/>
    <cellStyle name="20% - Ênfase6 5" xfId="60"/>
    <cellStyle name="3988,43" xfId="61"/>
    <cellStyle name="40% - Accent1" xfId="62"/>
    <cellStyle name="40% - Accent2" xfId="63"/>
    <cellStyle name="40% - Accent3" xfId="64"/>
    <cellStyle name="40% - Accent4" xfId="65"/>
    <cellStyle name="40% - Accent5" xfId="66"/>
    <cellStyle name="40% - Accent6" xfId="67"/>
    <cellStyle name="40% - Ênfase1 2" xfId="68"/>
    <cellStyle name="40% - Ênfase1 2 2" xfId="69"/>
    <cellStyle name="40% - Ênfase1 2 3" xfId="70"/>
    <cellStyle name="40% - Ênfase1 2 4" xfId="71"/>
    <cellStyle name="40% - Ênfase1 3" xfId="72"/>
    <cellStyle name="40% - Ênfase1 4" xfId="73"/>
    <cellStyle name="40% - Ênfase1 5" xfId="74"/>
    <cellStyle name="40% - Ênfase2 2" xfId="75"/>
    <cellStyle name="40% - Ênfase2 2 2" xfId="76"/>
    <cellStyle name="40% - Ênfase2 2 3" xfId="77"/>
    <cellStyle name="40% - Ênfase2 2 4" xfId="78"/>
    <cellStyle name="40% - Ênfase2 3" xfId="79"/>
    <cellStyle name="40% - Ênfase2 4" xfId="80"/>
    <cellStyle name="40% - Ênfase2 5" xfId="81"/>
    <cellStyle name="40% - Ênfase3 2" xfId="82"/>
    <cellStyle name="40% - Ênfase3 2 2" xfId="83"/>
    <cellStyle name="40% - Ênfase3 2 3" xfId="84"/>
    <cellStyle name="40% - Ênfase3 2 4" xfId="85"/>
    <cellStyle name="40% - Ênfase3 3" xfId="86"/>
    <cellStyle name="40% - Ênfase3 4" xfId="87"/>
    <cellStyle name="40% - Ênfase3 5" xfId="88"/>
    <cellStyle name="40% - Ênfase4 2" xfId="89"/>
    <cellStyle name="40% - Ênfase4 2 2" xfId="90"/>
    <cellStyle name="40% - Ênfase4 2 3" xfId="91"/>
    <cellStyle name="40% - Ênfase4 2 4" xfId="92"/>
    <cellStyle name="40% - Ênfase4 3" xfId="93"/>
    <cellStyle name="40% - Ênfase4 4" xfId="94"/>
    <cellStyle name="40% - Ênfase4 5" xfId="95"/>
    <cellStyle name="40% - Ênfase5 2" xfId="96"/>
    <cellStyle name="40% - Ênfase5 2 2" xfId="97"/>
    <cellStyle name="40% - Ênfase5 2 3" xfId="98"/>
    <cellStyle name="40% - Ênfase5 2 4" xfId="99"/>
    <cellStyle name="40% - Ênfase5 3" xfId="100"/>
    <cellStyle name="40% - Ênfase5 4" xfId="101"/>
    <cellStyle name="40% - Ênfase5 5" xfId="102"/>
    <cellStyle name="40% - Ênfase6 2" xfId="103"/>
    <cellStyle name="40% - Ênfase6 2 2" xfId="104"/>
    <cellStyle name="40% - Ênfase6 2 3" xfId="105"/>
    <cellStyle name="40% - Ênfase6 2 4" xfId="106"/>
    <cellStyle name="40% - Ênfase6 3" xfId="107"/>
    <cellStyle name="40% - Ênfase6 4" xfId="108"/>
    <cellStyle name="40% - Ênfase6 5" xfId="109"/>
    <cellStyle name="60% - Accent1" xfId="110"/>
    <cellStyle name="60% - Accent2" xfId="111"/>
    <cellStyle name="60% - Accent3" xfId="112"/>
    <cellStyle name="60% - Accent4" xfId="113"/>
    <cellStyle name="60% - Accent5" xfId="114"/>
    <cellStyle name="60% - Accent6" xfId="115"/>
    <cellStyle name="60% - Ênfase1 2" xfId="116"/>
    <cellStyle name="60% - Ênfase1 2 2" xfId="117"/>
    <cellStyle name="60% - Ênfase1 3" xfId="118"/>
    <cellStyle name="60% - Ênfase1 4" xfId="119"/>
    <cellStyle name="60% - Ênfase1 5" xfId="120"/>
    <cellStyle name="60% - Ênfase2 2" xfId="121"/>
    <cellStyle name="60% - Ênfase2 2 2" xfId="122"/>
    <cellStyle name="60% - Ênfase2 3" xfId="123"/>
    <cellStyle name="60% - Ênfase2 4" xfId="124"/>
    <cellStyle name="60% - Ênfase2 5" xfId="125"/>
    <cellStyle name="60% - Ênfase3 2" xfId="126"/>
    <cellStyle name="60% - Ênfase3 2 2" xfId="127"/>
    <cellStyle name="60% - Ênfase3 3" xfId="128"/>
    <cellStyle name="60% - Ênfase3 4" xfId="129"/>
    <cellStyle name="60% - Ênfase3 5" xfId="130"/>
    <cellStyle name="60% - Ênfase4 2" xfId="131"/>
    <cellStyle name="60% - Ênfase4 2 2" xfId="132"/>
    <cellStyle name="60% - Ênfase4 3" xfId="133"/>
    <cellStyle name="60% - Ênfase4 4" xfId="134"/>
    <cellStyle name="60% - Ênfase4 5" xfId="135"/>
    <cellStyle name="60% - Ênfase5 2" xfId="136"/>
    <cellStyle name="60% - Ênfase5 2 2" xfId="137"/>
    <cellStyle name="60% - Ênfase5 3" xfId="138"/>
    <cellStyle name="60% - Ênfase5 4" xfId="139"/>
    <cellStyle name="60% - Ênfase5 5" xfId="140"/>
    <cellStyle name="60% - Ênfase6 2" xfId="141"/>
    <cellStyle name="60% - Ênfase6 2 2" xfId="142"/>
    <cellStyle name="60% - Ênfase6 3" xfId="143"/>
    <cellStyle name="60% - Ênfase6 4" xfId="144"/>
    <cellStyle name="60% - Ênfase6 5" xfId="145"/>
    <cellStyle name="Accent1" xfId="146"/>
    <cellStyle name="Accent2" xfId="147"/>
    <cellStyle name="Accent3" xfId="148"/>
    <cellStyle name="Accent4" xfId="149"/>
    <cellStyle name="Accent5" xfId="150"/>
    <cellStyle name="Accent6" xfId="151"/>
    <cellStyle name="Bad" xfId="152"/>
    <cellStyle name="Bom 2" xfId="153"/>
    <cellStyle name="Bom 2 2" xfId="154"/>
    <cellStyle name="Bom 3" xfId="155"/>
    <cellStyle name="Bom 4" xfId="156"/>
    <cellStyle name="Bom 5" xfId="157"/>
    <cellStyle name="Calculation" xfId="158"/>
    <cellStyle name="Cálculo 2" xfId="159"/>
    <cellStyle name="Cálculo 2 2" xfId="160"/>
    <cellStyle name="Cálculo 3" xfId="161"/>
    <cellStyle name="Cálculo 4" xfId="162"/>
    <cellStyle name="Cálculo 5" xfId="163"/>
    <cellStyle name="Cancel" xfId="164"/>
    <cellStyle name="Cancel 2" xfId="165"/>
    <cellStyle name="Célula de Verificação 2" xfId="166"/>
    <cellStyle name="Célula de Verificação 2 2" xfId="167"/>
    <cellStyle name="Célula de Verificação 3" xfId="168"/>
    <cellStyle name="Célula de Verificação 4" xfId="169"/>
    <cellStyle name="Célula de Verificação 5" xfId="170"/>
    <cellStyle name="Célula Vinculada 2" xfId="171"/>
    <cellStyle name="Célula Vinculada 2 2" xfId="172"/>
    <cellStyle name="Célula Vinculada 3" xfId="173"/>
    <cellStyle name="Célula Vinculada 4" xfId="174"/>
    <cellStyle name="Célula Vinculada 5" xfId="175"/>
    <cellStyle name="Check Cell" xfId="176"/>
    <cellStyle name="Comma0" xfId="177"/>
    <cellStyle name="Currency0" xfId="178"/>
    <cellStyle name="Ênfase1 2" xfId="179"/>
    <cellStyle name="Ênfase1 2 2" xfId="180"/>
    <cellStyle name="Ênfase1 3" xfId="181"/>
    <cellStyle name="Ênfase1 4" xfId="182"/>
    <cellStyle name="Ênfase1 5" xfId="183"/>
    <cellStyle name="Ênfase2 2" xfId="184"/>
    <cellStyle name="Ênfase2 2 2" xfId="185"/>
    <cellStyle name="Ênfase2 3" xfId="186"/>
    <cellStyle name="Ênfase2 4" xfId="187"/>
    <cellStyle name="Ênfase2 5" xfId="188"/>
    <cellStyle name="Ênfase3 2" xfId="189"/>
    <cellStyle name="Ênfase3 2 2" xfId="190"/>
    <cellStyle name="Ênfase3 3" xfId="191"/>
    <cellStyle name="Ênfase3 4" xfId="192"/>
    <cellStyle name="Ênfase3 5" xfId="193"/>
    <cellStyle name="Ênfase4 2" xfId="194"/>
    <cellStyle name="Ênfase4 2 2" xfId="195"/>
    <cellStyle name="Ênfase4 3" xfId="196"/>
    <cellStyle name="Ênfase4 4" xfId="197"/>
    <cellStyle name="Ênfase4 5" xfId="198"/>
    <cellStyle name="Ênfase5 2" xfId="199"/>
    <cellStyle name="Ênfase5 2 2" xfId="200"/>
    <cellStyle name="Ênfase5 3" xfId="201"/>
    <cellStyle name="Ênfase5 4" xfId="202"/>
    <cellStyle name="Ênfase5 5" xfId="203"/>
    <cellStyle name="Ênfase6 2" xfId="204"/>
    <cellStyle name="Ênfase6 2 2" xfId="205"/>
    <cellStyle name="Ênfase6 3" xfId="206"/>
    <cellStyle name="Ênfase6 4" xfId="207"/>
    <cellStyle name="Ênfase6 5" xfId="208"/>
    <cellStyle name="Entrada 2" xfId="209"/>
    <cellStyle name="Entrada 2 2" xfId="210"/>
    <cellStyle name="Entrada 3" xfId="211"/>
    <cellStyle name="Entrada 4" xfId="212"/>
    <cellStyle name="Entrada 5" xfId="213"/>
    <cellStyle name="Estilo 1" xfId="214"/>
    <cellStyle name="Euro" xfId="215"/>
    <cellStyle name="Euro 2" xfId="216"/>
    <cellStyle name="Excel Built-in Comma 1" xfId="217"/>
    <cellStyle name="Excel Built-in Normal" xfId="218"/>
    <cellStyle name="Excel Built-in Normal 1" xfId="219"/>
    <cellStyle name="Explanatory Text" xfId="220"/>
    <cellStyle name="Good" xfId="221"/>
    <cellStyle name="Heading 1" xfId="222"/>
    <cellStyle name="Heading 2" xfId="223"/>
    <cellStyle name="Heading 3" xfId="224"/>
    <cellStyle name="Heading 4" xfId="225"/>
    <cellStyle name="Hyperlink 2" xfId="226"/>
    <cellStyle name="Hyperlink 3" xfId="227"/>
    <cellStyle name="Incorreto 2" xfId="228"/>
    <cellStyle name="Incorreto 2 2" xfId="229"/>
    <cellStyle name="Incorreto 3" xfId="230"/>
    <cellStyle name="Incorreto 4" xfId="231"/>
    <cellStyle name="Incorreto 5" xfId="232"/>
    <cellStyle name="Indefinido" xfId="233"/>
    <cellStyle name="Input" xfId="234"/>
    <cellStyle name="Linked Cell" xfId="235"/>
    <cellStyle name="Moeda 10" xfId="236"/>
    <cellStyle name="Moeda 11" xfId="237"/>
    <cellStyle name="Moeda 12" xfId="238"/>
    <cellStyle name="Moeda 13" xfId="239"/>
    <cellStyle name="Moeda 14" xfId="240"/>
    <cellStyle name="Moeda 15" xfId="241"/>
    <cellStyle name="Moeda 16" xfId="242"/>
    <cellStyle name="Moeda 17" xfId="243"/>
    <cellStyle name="Moeda 18" xfId="244"/>
    <cellStyle name="Moeda 19" xfId="245"/>
    <cellStyle name="Moeda 2" xfId="246"/>
    <cellStyle name="Moeda 2 2" xfId="247"/>
    <cellStyle name="Moeda 2 3" xfId="248"/>
    <cellStyle name="Moeda 2 4" xfId="249"/>
    <cellStyle name="Moeda 2 5" xfId="250"/>
    <cellStyle name="Moeda 20" xfId="251"/>
    <cellStyle name="Moeda 21" xfId="252"/>
    <cellStyle name="Moeda 22" xfId="253"/>
    <cellStyle name="Moeda 22 2" xfId="254"/>
    <cellStyle name="Moeda 23" xfId="255"/>
    <cellStyle name="Moeda 23 2" xfId="256"/>
    <cellStyle name="Moeda 24" xfId="257"/>
    <cellStyle name="Moeda 25" xfId="258"/>
    <cellStyle name="Moeda 3" xfId="259"/>
    <cellStyle name="Moeda 3 2" xfId="260"/>
    <cellStyle name="Moeda 3 3" xfId="261"/>
    <cellStyle name="Moeda 4" xfId="262"/>
    <cellStyle name="Moeda 5" xfId="263"/>
    <cellStyle name="Moeda 5 2" xfId="264"/>
    <cellStyle name="Moeda 6" xfId="265"/>
    <cellStyle name="Moeda 7" xfId="266"/>
    <cellStyle name="Moeda 8" xfId="267"/>
    <cellStyle name="Moeda 9" xfId="268"/>
    <cellStyle name="Neutra 2" xfId="269"/>
    <cellStyle name="Neutra 2 2" xfId="270"/>
    <cellStyle name="Neutra 3" xfId="271"/>
    <cellStyle name="Neutra 4" xfId="272"/>
    <cellStyle name="Neutra 5" xfId="273"/>
    <cellStyle name="Neutral" xfId="274"/>
    <cellStyle name="NívelCol_1_COMPOSIÇÕES" xfId="275"/>
    <cellStyle name="Normal" xfId="0" builtinId="0"/>
    <cellStyle name="Normal 10" xfId="11"/>
    <cellStyle name="Normal 10 2" xfId="276"/>
    <cellStyle name="Normal 11" xfId="277"/>
    <cellStyle name="Normal 11 2" xfId="278"/>
    <cellStyle name="Normal 12" xfId="279"/>
    <cellStyle name="Normal 12 2" xfId="280"/>
    <cellStyle name="Normal 13" xfId="281"/>
    <cellStyle name="Normal 13 2" xfId="282"/>
    <cellStyle name="Normal 13 2 2" xfId="283"/>
    <cellStyle name="Normal 13 2_forum 15-10-12-2" xfId="284"/>
    <cellStyle name="Normal 13 3" xfId="285"/>
    <cellStyle name="Normal 13_forum 15-10-12-2" xfId="286"/>
    <cellStyle name="Normal 14" xfId="287"/>
    <cellStyle name="Normal 14 2" xfId="288"/>
    <cellStyle name="Normal 15" xfId="289"/>
    <cellStyle name="Normal 15 2" xfId="290"/>
    <cellStyle name="Normal 15 2 2" xfId="291"/>
    <cellStyle name="Normal 15 2_forum 15-10-12-2" xfId="292"/>
    <cellStyle name="Normal 15 3" xfId="293"/>
    <cellStyle name="Normal 15_forum 15-10-12-2" xfId="294"/>
    <cellStyle name="Normal 16" xfId="295"/>
    <cellStyle name="Normal 16 2" xfId="296"/>
    <cellStyle name="Normal 16 2 2" xfId="297"/>
    <cellStyle name="Normal 16 2_forum 15-10-12-2" xfId="298"/>
    <cellStyle name="Normal 16 3" xfId="299"/>
    <cellStyle name="Normal 16 4" xfId="300"/>
    <cellStyle name="Normal 16_forum 15-10-12-2" xfId="301"/>
    <cellStyle name="Normal 17" xfId="302"/>
    <cellStyle name="Normal 17 2" xfId="303"/>
    <cellStyle name="Normal 18" xfId="304"/>
    <cellStyle name="Normal 18 2" xfId="305"/>
    <cellStyle name="Normal 19" xfId="306"/>
    <cellStyle name="Normal 19 2" xfId="307"/>
    <cellStyle name="Normal 2" xfId="3"/>
    <cellStyle name="Normal 2 2" xfId="308"/>
    <cellStyle name="Normal 2 2 2" xfId="309"/>
    <cellStyle name="Normal 2 3" xfId="310"/>
    <cellStyle name="Normal 2 4" xfId="311"/>
    <cellStyle name="Normal 2 5" xfId="312"/>
    <cellStyle name="Normal 2 6" xfId="313"/>
    <cellStyle name="Normal 2_BDI" xfId="314"/>
    <cellStyle name="Normal 20" xfId="315"/>
    <cellStyle name="Normal 20 2" xfId="316"/>
    <cellStyle name="Normal 21" xfId="317"/>
    <cellStyle name="Normal 21 2" xfId="318"/>
    <cellStyle name="Normal 21 3" xfId="319"/>
    <cellStyle name="Normal 21_forum 15-10-12-2" xfId="320"/>
    <cellStyle name="Normal 22" xfId="321"/>
    <cellStyle name="Normal 22 2" xfId="322"/>
    <cellStyle name="Normal 23" xfId="323"/>
    <cellStyle name="Normal 23 2" xfId="324"/>
    <cellStyle name="Normal 24" xfId="325"/>
    <cellStyle name="Normal 24 2" xfId="326"/>
    <cellStyle name="Normal 25" xfId="327"/>
    <cellStyle name="Normal 25 2" xfId="328"/>
    <cellStyle name="Normal 26" xfId="329"/>
    <cellStyle name="Normal 26 2" xfId="330"/>
    <cellStyle name="Normal 27" xfId="331"/>
    <cellStyle name="Normal 27 2" xfId="332"/>
    <cellStyle name="Normal 28" xfId="333"/>
    <cellStyle name="Normal 28 2" xfId="334"/>
    <cellStyle name="Normal 29" xfId="335"/>
    <cellStyle name="Normal 3" xfId="2"/>
    <cellStyle name="Normal 3 2" xfId="337"/>
    <cellStyle name="Normal 3 2 3" xfId="8"/>
    <cellStyle name="Normal 3 3" xfId="338"/>
    <cellStyle name="Normal 3 4" xfId="339"/>
    <cellStyle name="Normal 3 4 2" xfId="10"/>
    <cellStyle name="Normal 3 5" xfId="336"/>
    <cellStyle name="Normal 3__Volume III ETE  Orcamento_08.04.08" xfId="340"/>
    <cellStyle name="Normal 30" xfId="341"/>
    <cellStyle name="Normal 31" xfId="342"/>
    <cellStyle name="Normal 32" xfId="343"/>
    <cellStyle name="Normal 32 2" xfId="344"/>
    <cellStyle name="Normal 33" xfId="345"/>
    <cellStyle name="Normal 33 2" xfId="346"/>
    <cellStyle name="Normal 34" xfId="347"/>
    <cellStyle name="Normal 4" xfId="4"/>
    <cellStyle name="Normal 4 2" xfId="349"/>
    <cellStyle name="Normal 4 2 2" xfId="350"/>
    <cellStyle name="Normal 4 3" xfId="351"/>
    <cellStyle name="Normal 4 4" xfId="352"/>
    <cellStyle name="Normal 4 4 2" xfId="353"/>
    <cellStyle name="Normal 4 5" xfId="354"/>
    <cellStyle name="Normal 4 6" xfId="348"/>
    <cellStyle name="Normal 4 7" xfId="657"/>
    <cellStyle name="Normal 4_Orçamento Total FORUM PADRÃO-MATRIZ" xfId="355"/>
    <cellStyle name="Normal 5" xfId="5"/>
    <cellStyle name="Normal 5 2" xfId="357"/>
    <cellStyle name="Normal 5 3" xfId="358"/>
    <cellStyle name="Normal 5 4" xfId="356"/>
    <cellStyle name="Normal 5_forum 15-10-12-2" xfId="359"/>
    <cellStyle name="Normal 6" xfId="360"/>
    <cellStyle name="Normal 6 2" xfId="361"/>
    <cellStyle name="Normal 6 3" xfId="658"/>
    <cellStyle name="Normal 62" xfId="362"/>
    <cellStyle name="Normal 7" xfId="363"/>
    <cellStyle name="Normal 7 2" xfId="364"/>
    <cellStyle name="Normal 8" xfId="365"/>
    <cellStyle name="Normal 8 2" xfId="366"/>
    <cellStyle name="Normal 8 3" xfId="367"/>
    <cellStyle name="Normal 9" xfId="368"/>
    <cellStyle name="Normal 9 2" xfId="369"/>
    <cellStyle name="Nota 10" xfId="370"/>
    <cellStyle name="Nota 10 2" xfId="371"/>
    <cellStyle name="Nota 11" xfId="372"/>
    <cellStyle name="Nota 11 2" xfId="373"/>
    <cellStyle name="Nota 12" xfId="374"/>
    <cellStyle name="Nota 12 2" xfId="375"/>
    <cellStyle name="Nota 13" xfId="376"/>
    <cellStyle name="Nota 13 2" xfId="377"/>
    <cellStyle name="Nota 14" xfId="378"/>
    <cellStyle name="Nota 14 2" xfId="379"/>
    <cellStyle name="Nota 15" xfId="380"/>
    <cellStyle name="Nota 15 2" xfId="381"/>
    <cellStyle name="Nota 16" xfId="382"/>
    <cellStyle name="Nota 16 2" xfId="383"/>
    <cellStyle name="Nota 17" xfId="384"/>
    <cellStyle name="Nota 17 2" xfId="385"/>
    <cellStyle name="Nota 18" xfId="386"/>
    <cellStyle name="Nota 18 2" xfId="387"/>
    <cellStyle name="Nota 19" xfId="388"/>
    <cellStyle name="Nota 19 2" xfId="389"/>
    <cellStyle name="Nota 2" xfId="390"/>
    <cellStyle name="Nota 2 2" xfId="391"/>
    <cellStyle name="Nota 2 3" xfId="392"/>
    <cellStyle name="Nota 2 4" xfId="393"/>
    <cellStyle name="Nota 20" xfId="394"/>
    <cellStyle name="Nota 20 2" xfId="395"/>
    <cellStyle name="Nota 21" xfId="396"/>
    <cellStyle name="Nota 21 2" xfId="397"/>
    <cellStyle name="Nota 22" xfId="398"/>
    <cellStyle name="Nota 22 2" xfId="399"/>
    <cellStyle name="Nota 23" xfId="400"/>
    <cellStyle name="Nota 23 2" xfId="401"/>
    <cellStyle name="Nota 24" xfId="402"/>
    <cellStyle name="Nota 24 2" xfId="403"/>
    <cellStyle name="Nota 25" xfId="404"/>
    <cellStyle name="Nota 25 2" xfId="405"/>
    <cellStyle name="Nota 26" xfId="406"/>
    <cellStyle name="Nota 26 2" xfId="407"/>
    <cellStyle name="Nota 27" xfId="408"/>
    <cellStyle name="Nota 27 2" xfId="409"/>
    <cellStyle name="Nota 28" xfId="410"/>
    <cellStyle name="Nota 28 2" xfId="411"/>
    <cellStyle name="Nota 29" xfId="412"/>
    <cellStyle name="Nota 29 2" xfId="413"/>
    <cellStyle name="Nota 3" xfId="414"/>
    <cellStyle name="Nota 3 2" xfId="415"/>
    <cellStyle name="Nota 30" xfId="416"/>
    <cellStyle name="Nota 30 2" xfId="417"/>
    <cellStyle name="Nota 31" xfId="418"/>
    <cellStyle name="Nota 31 2" xfId="419"/>
    <cellStyle name="Nota 32" xfId="420"/>
    <cellStyle name="Nota 32 2" xfId="421"/>
    <cellStyle name="Nota 33" xfId="422"/>
    <cellStyle name="Nota 33 2" xfId="423"/>
    <cellStyle name="Nota 34" xfId="424"/>
    <cellStyle name="Nota 34 2" xfId="425"/>
    <cellStyle name="Nota 35" xfId="426"/>
    <cellStyle name="Nota 35 2" xfId="427"/>
    <cellStyle name="Nota 36" xfId="428"/>
    <cellStyle name="Nota 36 2" xfId="429"/>
    <cellStyle name="Nota 37" xfId="430"/>
    <cellStyle name="Nota 37 2" xfId="431"/>
    <cellStyle name="Nota 38" xfId="432"/>
    <cellStyle name="Nota 39" xfId="433"/>
    <cellStyle name="Nota 4" xfId="434"/>
    <cellStyle name="Nota 4 2" xfId="435"/>
    <cellStyle name="Nota 5" xfId="436"/>
    <cellStyle name="Nota 5 2" xfId="437"/>
    <cellStyle name="Nota 6" xfId="438"/>
    <cellStyle name="Nota 6 2" xfId="439"/>
    <cellStyle name="Nota 7" xfId="440"/>
    <cellStyle name="Nota 7 2" xfId="441"/>
    <cellStyle name="Nota 8" xfId="442"/>
    <cellStyle name="Nota 8 2" xfId="443"/>
    <cellStyle name="Nota 9" xfId="444"/>
    <cellStyle name="Nota 9 2" xfId="445"/>
    <cellStyle name="Note" xfId="446"/>
    <cellStyle name="Output" xfId="447"/>
    <cellStyle name="planilhas" xfId="448"/>
    <cellStyle name="Porcentagem 10" xfId="449"/>
    <cellStyle name="Porcentagem 10 2" xfId="450"/>
    <cellStyle name="Porcentagem 11" xfId="451"/>
    <cellStyle name="Porcentagem 12" xfId="452"/>
    <cellStyle name="Porcentagem 13" xfId="453"/>
    <cellStyle name="Porcentagem 14" xfId="454"/>
    <cellStyle name="Porcentagem 15" xfId="455"/>
    <cellStyle name="Porcentagem 16" xfId="456"/>
    <cellStyle name="Porcentagem 17" xfId="457"/>
    <cellStyle name="Porcentagem 18" xfId="458"/>
    <cellStyle name="Porcentagem 19" xfId="459"/>
    <cellStyle name="Porcentagem 2" xfId="460"/>
    <cellStyle name="Porcentagem 2 10" xfId="461"/>
    <cellStyle name="Porcentagem 2 11" xfId="462"/>
    <cellStyle name="Porcentagem 2 12" xfId="463"/>
    <cellStyle name="Porcentagem 2 13" xfId="464"/>
    <cellStyle name="Porcentagem 2 14" xfId="465"/>
    <cellStyle name="Porcentagem 2 15" xfId="466"/>
    <cellStyle name="Porcentagem 2 16" xfId="467"/>
    <cellStyle name="Porcentagem 2 17" xfId="468"/>
    <cellStyle name="Porcentagem 2 18" xfId="469"/>
    <cellStyle name="Porcentagem 2 19" xfId="470"/>
    <cellStyle name="Porcentagem 2 2" xfId="471"/>
    <cellStyle name="Porcentagem 2 2 2" xfId="472"/>
    <cellStyle name="Porcentagem 2 20" xfId="473"/>
    <cellStyle name="Porcentagem 2 21" xfId="474"/>
    <cellStyle name="Porcentagem 2 22" xfId="475"/>
    <cellStyle name="Porcentagem 2 23" xfId="476"/>
    <cellStyle name="Porcentagem 2 24" xfId="477"/>
    <cellStyle name="Porcentagem 2 25" xfId="478"/>
    <cellStyle name="Porcentagem 2 26" xfId="479"/>
    <cellStyle name="Porcentagem 2 27" xfId="480"/>
    <cellStyle name="Porcentagem 2 28" xfId="481"/>
    <cellStyle name="Porcentagem 2 29" xfId="482"/>
    <cellStyle name="Porcentagem 2 3" xfId="483"/>
    <cellStyle name="Porcentagem 2 4" xfId="484"/>
    <cellStyle name="Porcentagem 2 5" xfId="485"/>
    <cellStyle name="Porcentagem 2 6" xfId="486"/>
    <cellStyle name="Porcentagem 2 7" xfId="487"/>
    <cellStyle name="Porcentagem 2 8" xfId="488"/>
    <cellStyle name="Porcentagem 2 9" xfId="489"/>
    <cellStyle name="Porcentagem 20" xfId="490"/>
    <cellStyle name="Porcentagem 21" xfId="491"/>
    <cellStyle name="Porcentagem 22" xfId="492"/>
    <cellStyle name="Porcentagem 23" xfId="493"/>
    <cellStyle name="Porcentagem 24" xfId="494"/>
    <cellStyle name="Porcentagem 25" xfId="495"/>
    <cellStyle name="Porcentagem 26" xfId="496"/>
    <cellStyle name="Porcentagem 27" xfId="497"/>
    <cellStyle name="Porcentagem 28" xfId="498"/>
    <cellStyle name="Porcentagem 29" xfId="499"/>
    <cellStyle name="Porcentagem 3" xfId="500"/>
    <cellStyle name="Porcentagem 3 2" xfId="501"/>
    <cellStyle name="Porcentagem 30" xfId="502"/>
    <cellStyle name="Porcentagem 31" xfId="503"/>
    <cellStyle name="Porcentagem 32" xfId="504"/>
    <cellStyle name="Porcentagem 33" xfId="505"/>
    <cellStyle name="Porcentagem 33 2" xfId="506"/>
    <cellStyle name="Porcentagem 4" xfId="507"/>
    <cellStyle name="Porcentagem 5" xfId="508"/>
    <cellStyle name="Porcentagem 6" xfId="509"/>
    <cellStyle name="Porcentagem 7" xfId="510"/>
    <cellStyle name="Porcentagem 8" xfId="511"/>
    <cellStyle name="Porcentagem 9" xfId="512"/>
    <cellStyle name="Saída 2" xfId="513"/>
    <cellStyle name="Saída 2 2" xfId="514"/>
    <cellStyle name="Saída 3" xfId="515"/>
    <cellStyle name="Saída 4" xfId="516"/>
    <cellStyle name="Saída 5" xfId="517"/>
    <cellStyle name="Separador de milhares 10" xfId="518"/>
    <cellStyle name="Separador de milhares 11" xfId="519"/>
    <cellStyle name="Separador de milhares 12" xfId="520"/>
    <cellStyle name="Separador de milhares 13" xfId="521"/>
    <cellStyle name="Separador de milhares 14" xfId="522"/>
    <cellStyle name="Separador de milhares 15" xfId="523"/>
    <cellStyle name="Separador de milhares 16" xfId="524"/>
    <cellStyle name="Separador de milhares 17" xfId="525"/>
    <cellStyle name="Separador de milhares 18" xfId="526"/>
    <cellStyle name="Separador de milhares 19" xfId="527"/>
    <cellStyle name="Separador de milhares 2" xfId="1"/>
    <cellStyle name="Separador de milhares 2 10" xfId="529"/>
    <cellStyle name="Separador de milhares 2 11" xfId="530"/>
    <cellStyle name="Separador de milhares 2 12" xfId="531"/>
    <cellStyle name="Separador de milhares 2 13" xfId="532"/>
    <cellStyle name="Separador de milhares 2 14" xfId="533"/>
    <cellStyle name="Separador de milhares 2 15" xfId="534"/>
    <cellStyle name="Separador de milhares 2 16" xfId="535"/>
    <cellStyle name="Separador de milhares 2 17" xfId="536"/>
    <cellStyle name="Separador de milhares 2 18" xfId="537"/>
    <cellStyle name="Separador de milhares 2 19" xfId="538"/>
    <cellStyle name="Separador de milhares 2 2" xfId="539"/>
    <cellStyle name="Separador de milhares 2 2 2" xfId="540"/>
    <cellStyle name="Separador de milhares 2 2 3" xfId="541"/>
    <cellStyle name="Separador de milhares 2 2 4" xfId="542"/>
    <cellStyle name="Separador de milhares 2 20" xfId="543"/>
    <cellStyle name="Separador de milhares 2 21" xfId="544"/>
    <cellStyle name="Separador de milhares 2 22" xfId="545"/>
    <cellStyle name="Separador de milhares 2 23" xfId="546"/>
    <cellStyle name="Separador de milhares 2 24" xfId="547"/>
    <cellStyle name="Separador de milhares 2 25" xfId="548"/>
    <cellStyle name="Separador de milhares 2 26" xfId="549"/>
    <cellStyle name="Separador de milhares 2 27" xfId="550"/>
    <cellStyle name="Separador de milhares 2 28" xfId="551"/>
    <cellStyle name="Separador de milhares 2 29" xfId="552"/>
    <cellStyle name="Separador de milhares 2 3" xfId="553"/>
    <cellStyle name="Separador de milhares 2 30" xfId="554"/>
    <cellStyle name="Separador de milhares 2 31" xfId="528"/>
    <cellStyle name="Separador de milhares 2 4" xfId="555"/>
    <cellStyle name="Separador de milhares 2 5" xfId="556"/>
    <cellStyle name="Separador de milhares 2 6" xfId="557"/>
    <cellStyle name="Separador de milhares 2 7" xfId="558"/>
    <cellStyle name="Separador de milhares 2 8" xfId="559"/>
    <cellStyle name="Separador de milhares 2 9" xfId="560"/>
    <cellStyle name="Separador de milhares 2_IMPLANTAÇÃO - MÁRCIA" xfId="561"/>
    <cellStyle name="Separador de milhares 20" xfId="562"/>
    <cellStyle name="Separador de milhares 21" xfId="563"/>
    <cellStyle name="Separador de milhares 22" xfId="564"/>
    <cellStyle name="Separador de milhares 23" xfId="565"/>
    <cellStyle name="Separador de milhares 24" xfId="566"/>
    <cellStyle name="Separador de milhares 25" xfId="567"/>
    <cellStyle name="Separador de milhares 26" xfId="568"/>
    <cellStyle name="Separador de milhares 27" xfId="569"/>
    <cellStyle name="Separador de milhares 28" xfId="570"/>
    <cellStyle name="Separador de milhares 29" xfId="571"/>
    <cellStyle name="Separador de milhares 3" xfId="572"/>
    <cellStyle name="Separador de milhares 3 2" xfId="573"/>
    <cellStyle name="Separador de milhares 3 3" xfId="9"/>
    <cellStyle name="Separador de milhares 3 3 2" xfId="574"/>
    <cellStyle name="Separador de milhares 3 4" xfId="575"/>
    <cellStyle name="Separador de milhares 30" xfId="576"/>
    <cellStyle name="Separador de milhares 31" xfId="577"/>
    <cellStyle name="Separador de milhares 32" xfId="578"/>
    <cellStyle name="Separador de milhares 33" xfId="579"/>
    <cellStyle name="Separador de milhares 34" xfId="580"/>
    <cellStyle name="Separador de milhares 34 2" xfId="581"/>
    <cellStyle name="Separador de milhares 35" xfId="582"/>
    <cellStyle name="Separador de milhares 36" xfId="583"/>
    <cellStyle name="Separador de milhares 37" xfId="584"/>
    <cellStyle name="Separador de milhares 38" xfId="585"/>
    <cellStyle name="Separador de milhares 4" xfId="586"/>
    <cellStyle name="Separador de milhares 4 2" xfId="587"/>
    <cellStyle name="Separador de milhares 4 3" xfId="588"/>
    <cellStyle name="Separador de milhares 4 4" xfId="589"/>
    <cellStyle name="Separador de milhares 5" xfId="590"/>
    <cellStyle name="Separador de milhares 5 2" xfId="591"/>
    <cellStyle name="Separador de milhares 5 3" xfId="592"/>
    <cellStyle name="Separador de milhares 5 4" xfId="593"/>
    <cellStyle name="Separador de milhares 6" xfId="594"/>
    <cellStyle name="Separador de milhares 6 2" xfId="595"/>
    <cellStyle name="Separador de milhares 6 3" xfId="596"/>
    <cellStyle name="Separador de milhares 6 4" xfId="597"/>
    <cellStyle name="Separador de milhares 7" xfId="598"/>
    <cellStyle name="Separador de milhares 7 2" xfId="599"/>
    <cellStyle name="Separador de milhares 8" xfId="600"/>
    <cellStyle name="Separador de milhares 9" xfId="601"/>
    <cellStyle name="Texto de Aviso 2" xfId="602"/>
    <cellStyle name="Texto de Aviso 2 2" xfId="603"/>
    <cellStyle name="Texto de Aviso 3" xfId="604"/>
    <cellStyle name="Texto de Aviso 4" xfId="605"/>
    <cellStyle name="Texto de Aviso 5" xfId="606"/>
    <cellStyle name="Texto Explicativo 2" xfId="607"/>
    <cellStyle name="Texto Explicativo 2 2" xfId="608"/>
    <cellStyle name="Texto Explicativo 3" xfId="609"/>
    <cellStyle name="Texto Explicativo 4" xfId="610"/>
    <cellStyle name="Texto Explicativo 5" xfId="611"/>
    <cellStyle name="Title" xfId="612"/>
    <cellStyle name="Título 1 1" xfId="613"/>
    <cellStyle name="Título 1 1 1" xfId="614"/>
    <cellStyle name="Título 1 1 1 1" xfId="615"/>
    <cellStyle name="Título 1 1 1 1 1" xfId="616"/>
    <cellStyle name="Título 1 1 1 1 1 1" xfId="617"/>
    <cellStyle name="Título 1 2" xfId="618"/>
    <cellStyle name="Título 1 2 2" xfId="619"/>
    <cellStyle name="Título 1 3" xfId="620"/>
    <cellStyle name="Título 1 4" xfId="621"/>
    <cellStyle name="Título 1 5" xfId="622"/>
    <cellStyle name="Título 2 2" xfId="623"/>
    <cellStyle name="Título 2 2 2" xfId="624"/>
    <cellStyle name="Título 2 3" xfId="625"/>
    <cellStyle name="Título 2 4" xfId="626"/>
    <cellStyle name="Título 2 5" xfId="627"/>
    <cellStyle name="Título 3 2" xfId="628"/>
    <cellStyle name="Título 3 2 2" xfId="629"/>
    <cellStyle name="Título 3 3" xfId="630"/>
    <cellStyle name="Título 3 4" xfId="631"/>
    <cellStyle name="Título 3 5" xfId="632"/>
    <cellStyle name="Título 4 2" xfId="633"/>
    <cellStyle name="Título 4 2 2" xfId="634"/>
    <cellStyle name="Título 4 3" xfId="635"/>
    <cellStyle name="Título 4 4" xfId="636"/>
    <cellStyle name="Título 4 5" xfId="637"/>
    <cellStyle name="Título 5" xfId="638"/>
    <cellStyle name="Título 5 2" xfId="639"/>
    <cellStyle name="Título 6" xfId="640"/>
    <cellStyle name="Título 7" xfId="641"/>
    <cellStyle name="Título 8" xfId="642"/>
    <cellStyle name="Total 2" xfId="643"/>
    <cellStyle name="Total 2 2" xfId="644"/>
    <cellStyle name="Total 3" xfId="645"/>
    <cellStyle name="Total 4" xfId="646"/>
    <cellStyle name="Total 5" xfId="647"/>
    <cellStyle name="Vírgula" xfId="7" builtinId="3"/>
    <cellStyle name="Vírgula 2" xfId="6"/>
    <cellStyle name="Vírgula 2 10" xfId="659"/>
    <cellStyle name="Vírgula 2 2" xfId="650"/>
    <cellStyle name="Vírgula 2 3" xfId="651"/>
    <cellStyle name="Vírgula 2 4" xfId="649"/>
    <cellStyle name="Vírgula 3" xfId="652"/>
    <cellStyle name="Vírgula 4" xfId="653"/>
    <cellStyle name="Vírgula 5" xfId="654"/>
    <cellStyle name="Vírgula 5 2" xfId="655"/>
    <cellStyle name="Vírgula 6" xfId="648"/>
    <cellStyle name="Warning Text" xfId="65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5353"/>
      <color rgb="FF66FF66"/>
      <color rgb="FFFFFF66"/>
      <color rgb="FFFFFF99"/>
      <color rgb="FFE54352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581026</xdr:colOff>
      <xdr:row>3</xdr:row>
      <xdr:rowOff>38100</xdr:rowOff>
    </xdr:from>
    <xdr:ext cx="2494492" cy="776346"/>
    <xdr:pic>
      <xdr:nvPicPr>
        <xdr:cNvPr id="2" name="Imagem 1" descr="EDITAL DE CHAMAMENTO PÚBLICO PARA SELEÇÃO DE POSSÍVEL PARCEIRO Nº 002/2020/ MTI A Empresa Mato-Grossense de Tecnologia">
          <a:extLst>
            <a:ext uri="{FF2B5EF4-FFF2-40B4-BE49-F238E27FC236}">
              <a16:creationId xmlns:a16="http://schemas.microsoft.com/office/drawing/2014/main" id="{D5EEA286-645B-4308-9646-49A4AAF2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586740"/>
          <a:ext cx="2494492" cy="776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911679</xdr:colOff>
      <xdr:row>4</xdr:row>
      <xdr:rowOff>13607</xdr:rowOff>
    </xdr:from>
    <xdr:ext cx="1125311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A8B32955-642C-424C-82CA-1563F621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0839" y="745127"/>
          <a:ext cx="1125311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4"/>
  <sheetViews>
    <sheetView tabSelected="1" view="pageBreakPreview" topLeftCell="A76" zoomScale="70" zoomScaleNormal="100" zoomScaleSheetLayoutView="70" workbookViewId="0">
      <selection activeCell="A18" sqref="A18"/>
    </sheetView>
  </sheetViews>
  <sheetFormatPr defaultColWidth="9.140625" defaultRowHeight="15"/>
  <cols>
    <col min="1" max="1" width="8.28515625" style="2" customWidth="1"/>
    <col min="2" max="2" width="14" style="2" customWidth="1"/>
    <col min="3" max="3" width="9.85546875" style="2" customWidth="1"/>
    <col min="4" max="4" width="119.28515625" style="1" customWidth="1"/>
    <col min="5" max="5" width="9.140625" style="2"/>
    <col min="6" max="6" width="12" style="9" bestFit="1" customWidth="1"/>
    <col min="7" max="7" width="10" style="9" customWidth="1"/>
    <col min="8" max="8" width="17.7109375" style="2" bestFit="1" customWidth="1"/>
    <col min="9" max="9" width="15.7109375" style="2" bestFit="1" customWidth="1"/>
    <col min="10" max="10" width="17.28515625" style="2" bestFit="1" customWidth="1"/>
    <col min="11" max="11" width="14.5703125" style="1" bestFit="1" customWidth="1"/>
    <col min="12" max="12" width="14.28515625" style="1" customWidth="1"/>
    <col min="13" max="13" width="15.42578125" style="1" customWidth="1"/>
    <col min="14" max="14" width="10.7109375" style="1" customWidth="1"/>
    <col min="15" max="15" width="11" style="1" bestFit="1" customWidth="1"/>
    <col min="16" max="16384" width="9.140625" style="1"/>
  </cols>
  <sheetData>
    <row r="1" spans="1:15">
      <c r="A1" s="80"/>
      <c r="B1" s="80"/>
      <c r="C1" s="80"/>
      <c r="D1" s="68"/>
      <c r="E1" s="80"/>
      <c r="F1" s="81"/>
      <c r="G1" s="81"/>
      <c r="H1" s="80"/>
      <c r="I1" s="80"/>
      <c r="J1" s="80"/>
      <c r="K1" s="4"/>
      <c r="L1" s="4"/>
      <c r="M1" s="4"/>
      <c r="N1" s="4"/>
    </row>
    <row r="2" spans="1:15" ht="18" customHeight="1">
      <c r="A2" s="79" t="s">
        <v>1680</v>
      </c>
      <c r="B2" s="78" t="s">
        <v>13</v>
      </c>
      <c r="C2" s="74"/>
      <c r="D2" s="74"/>
      <c r="E2" s="77"/>
      <c r="F2" s="76"/>
      <c r="G2" s="76"/>
      <c r="H2" s="75"/>
      <c r="I2" s="74" t="s">
        <v>1679</v>
      </c>
      <c r="J2" s="73">
        <v>0.2223</v>
      </c>
      <c r="K2" s="4"/>
      <c r="L2" s="4"/>
      <c r="M2" s="4"/>
      <c r="N2" s="4"/>
    </row>
    <row r="3" spans="1:15">
      <c r="A3" s="72" t="s">
        <v>1678</v>
      </c>
      <c r="B3" s="1"/>
      <c r="C3" s="68"/>
      <c r="D3" s="68"/>
      <c r="E3" s="68"/>
      <c r="F3" s="67"/>
      <c r="G3" s="67"/>
      <c r="H3" s="4"/>
      <c r="I3" s="66" t="s">
        <v>1677</v>
      </c>
      <c r="J3" s="71">
        <v>0.15279999999999999</v>
      </c>
      <c r="K3" s="4"/>
      <c r="L3" s="4"/>
      <c r="M3" s="4"/>
      <c r="N3" s="4"/>
    </row>
    <row r="4" spans="1:15">
      <c r="A4" s="70" t="s">
        <v>1676</v>
      </c>
      <c r="B4" s="69"/>
      <c r="C4" s="68"/>
      <c r="D4" s="68"/>
      <c r="E4" s="68"/>
      <c r="F4" s="67"/>
      <c r="G4" s="67"/>
      <c r="H4" s="66"/>
      <c r="I4" s="65"/>
      <c r="J4" s="5"/>
      <c r="K4" s="4"/>
      <c r="L4" s="4"/>
      <c r="M4" s="4"/>
      <c r="N4" s="4"/>
    </row>
    <row r="5" spans="1:15" ht="74.25" customHeight="1">
      <c r="A5" s="82" t="s">
        <v>1675</v>
      </c>
      <c r="B5" s="83"/>
      <c r="C5" s="83"/>
      <c r="D5" s="83"/>
      <c r="E5" s="83"/>
      <c r="F5" s="83"/>
      <c r="G5" s="64"/>
      <c r="H5" s="63"/>
      <c r="I5" s="62"/>
      <c r="J5" s="61"/>
      <c r="K5" s="4"/>
      <c r="L5" s="4"/>
      <c r="M5" s="4"/>
      <c r="N5" s="4"/>
    </row>
    <row r="6" spans="1:15" ht="18.75">
      <c r="A6" s="86" t="s">
        <v>1674</v>
      </c>
      <c r="B6" s="87"/>
      <c r="C6" s="87"/>
      <c r="D6" s="87"/>
      <c r="E6" s="87"/>
      <c r="F6" s="87"/>
      <c r="G6" s="87"/>
      <c r="H6" s="87"/>
      <c r="I6" s="87"/>
      <c r="J6" s="88"/>
      <c r="K6" s="4"/>
      <c r="L6" s="4"/>
      <c r="M6" s="4"/>
      <c r="N6" s="4"/>
    </row>
    <row r="7" spans="1:15" ht="30">
      <c r="A7" s="56" t="s">
        <v>2</v>
      </c>
      <c r="B7" s="56" t="s">
        <v>1673</v>
      </c>
      <c r="C7" s="56" t="s">
        <v>1672</v>
      </c>
      <c r="D7" s="60" t="s">
        <v>0</v>
      </c>
      <c r="E7" s="56" t="s">
        <v>1671</v>
      </c>
      <c r="F7" s="59" t="s">
        <v>1670</v>
      </c>
      <c r="G7" s="58" t="s">
        <v>1669</v>
      </c>
      <c r="H7" s="57" t="s">
        <v>1668</v>
      </c>
      <c r="I7" s="57" t="s">
        <v>1667</v>
      </c>
      <c r="J7" s="56" t="s">
        <v>1</v>
      </c>
      <c r="K7" s="4"/>
      <c r="L7" s="4"/>
      <c r="M7" s="4"/>
      <c r="N7" s="4"/>
    </row>
    <row r="8" spans="1:15">
      <c r="A8" s="24" t="s">
        <v>24</v>
      </c>
      <c r="B8" s="24"/>
      <c r="C8" s="24"/>
      <c r="D8" s="25" t="s">
        <v>14</v>
      </c>
      <c r="E8" s="24"/>
      <c r="F8" s="23"/>
      <c r="G8" s="23"/>
      <c r="H8" s="21"/>
      <c r="I8" s="21"/>
      <c r="J8" s="20">
        <f>SUM(J9:J17)</f>
        <v>870509.28</v>
      </c>
      <c r="K8" s="19"/>
    </row>
    <row r="9" spans="1:15">
      <c r="A9" s="6" t="s">
        <v>15</v>
      </c>
      <c r="B9" s="6" t="s">
        <v>1666</v>
      </c>
      <c r="C9" s="6" t="s">
        <v>1158</v>
      </c>
      <c r="D9" s="17" t="s">
        <v>25</v>
      </c>
      <c r="E9" s="6" t="s">
        <v>1129</v>
      </c>
      <c r="F9" s="16">
        <f t="shared" ref="F9:F17" si="0">TRUNC(G9,2)</f>
        <v>660</v>
      </c>
      <c r="G9" s="18">
        <v>660</v>
      </c>
      <c r="H9" s="14">
        <v>115.74168084440544</v>
      </c>
      <c r="I9" s="14">
        <f t="shared" ref="I9:I17" si="1">TRUNC(H9*(1+$J$2),2)</f>
        <v>141.47</v>
      </c>
      <c r="J9" s="13">
        <f t="shared" ref="J9:J17" si="2">TRUNC(I9*F9,2)</f>
        <v>93370.2</v>
      </c>
      <c r="K9" s="12"/>
      <c r="M9" s="55"/>
      <c r="O9" s="54"/>
    </row>
    <row r="10" spans="1:15">
      <c r="A10" s="6" t="s">
        <v>16</v>
      </c>
      <c r="B10" s="6" t="s">
        <v>1665</v>
      </c>
      <c r="C10" s="6" t="s">
        <v>1158</v>
      </c>
      <c r="D10" s="17" t="s">
        <v>26</v>
      </c>
      <c r="E10" s="6" t="s">
        <v>1130</v>
      </c>
      <c r="F10" s="16">
        <f t="shared" si="0"/>
        <v>12</v>
      </c>
      <c r="G10" s="18">
        <v>12</v>
      </c>
      <c r="H10" s="14">
        <v>18115.111251608378</v>
      </c>
      <c r="I10" s="14">
        <f t="shared" si="1"/>
        <v>22142.1</v>
      </c>
      <c r="J10" s="13">
        <f t="shared" si="2"/>
        <v>265705.2</v>
      </c>
      <c r="K10" s="12"/>
    </row>
    <row r="11" spans="1:15">
      <c r="A11" s="6" t="s">
        <v>17</v>
      </c>
      <c r="B11" s="6" t="s">
        <v>1664</v>
      </c>
      <c r="C11" s="6" t="s">
        <v>1158</v>
      </c>
      <c r="D11" s="17" t="s">
        <v>27</v>
      </c>
      <c r="E11" s="6" t="s">
        <v>1129</v>
      </c>
      <c r="F11" s="16">
        <f t="shared" si="0"/>
        <v>660</v>
      </c>
      <c r="G11" s="18">
        <v>660</v>
      </c>
      <c r="H11" s="14">
        <v>98.977272579768851</v>
      </c>
      <c r="I11" s="14">
        <f t="shared" si="1"/>
        <v>120.97</v>
      </c>
      <c r="J11" s="13">
        <f t="shared" si="2"/>
        <v>79840.2</v>
      </c>
      <c r="K11" s="12"/>
    </row>
    <row r="12" spans="1:15">
      <c r="A12" s="6" t="s">
        <v>18</v>
      </c>
      <c r="B12" s="6" t="s">
        <v>1663</v>
      </c>
      <c r="C12" s="6" t="s">
        <v>1173</v>
      </c>
      <c r="D12" s="17" t="s">
        <v>28</v>
      </c>
      <c r="E12" s="6" t="s">
        <v>1129</v>
      </c>
      <c r="F12" s="16">
        <f t="shared" si="0"/>
        <v>660</v>
      </c>
      <c r="G12" s="18">
        <v>660</v>
      </c>
      <c r="H12" s="14">
        <v>99.503633867449452</v>
      </c>
      <c r="I12" s="14">
        <f t="shared" si="1"/>
        <v>121.62</v>
      </c>
      <c r="J12" s="13">
        <f t="shared" si="2"/>
        <v>80269.2</v>
      </c>
      <c r="K12" s="12"/>
    </row>
    <row r="13" spans="1:15">
      <c r="A13" s="6" t="s">
        <v>19</v>
      </c>
      <c r="B13" s="6" t="s">
        <v>1662</v>
      </c>
      <c r="C13" s="6" t="s">
        <v>1158</v>
      </c>
      <c r="D13" s="17" t="s">
        <v>29</v>
      </c>
      <c r="E13" s="6" t="s">
        <v>1130</v>
      </c>
      <c r="F13" s="16">
        <f t="shared" si="0"/>
        <v>12</v>
      </c>
      <c r="G13" s="18">
        <v>12</v>
      </c>
      <c r="H13" s="14">
        <v>4619.5134235003243</v>
      </c>
      <c r="I13" s="14">
        <f t="shared" si="1"/>
        <v>5646.43</v>
      </c>
      <c r="J13" s="13">
        <f t="shared" si="2"/>
        <v>67757.16</v>
      </c>
      <c r="K13" s="12"/>
    </row>
    <row r="14" spans="1:15">
      <c r="A14" s="6" t="s">
        <v>20</v>
      </c>
      <c r="B14" s="6" t="s">
        <v>1661</v>
      </c>
      <c r="C14" s="6" t="s">
        <v>1158</v>
      </c>
      <c r="D14" s="17" t="s">
        <v>29</v>
      </c>
      <c r="E14" s="6" t="s">
        <v>1130</v>
      </c>
      <c r="F14" s="16">
        <f t="shared" si="0"/>
        <v>12</v>
      </c>
      <c r="G14" s="18">
        <v>12</v>
      </c>
      <c r="H14" s="14">
        <v>4597.6998245636478</v>
      </c>
      <c r="I14" s="14">
        <f t="shared" si="1"/>
        <v>5619.76</v>
      </c>
      <c r="J14" s="13">
        <f t="shared" si="2"/>
        <v>67437.119999999995</v>
      </c>
      <c r="K14" s="12"/>
    </row>
    <row r="15" spans="1:15">
      <c r="A15" s="6" t="s">
        <v>21</v>
      </c>
      <c r="B15" s="6" t="s">
        <v>1660</v>
      </c>
      <c r="C15" s="6" t="s">
        <v>1158</v>
      </c>
      <c r="D15" s="17" t="s">
        <v>30</v>
      </c>
      <c r="E15" s="6" t="s">
        <v>1130</v>
      </c>
      <c r="F15" s="16">
        <f t="shared" si="0"/>
        <v>12</v>
      </c>
      <c r="G15" s="18">
        <v>12</v>
      </c>
      <c r="H15" s="14">
        <v>3439.3402861315753</v>
      </c>
      <c r="I15" s="14">
        <f t="shared" si="1"/>
        <v>4203.8999999999996</v>
      </c>
      <c r="J15" s="13">
        <f t="shared" si="2"/>
        <v>50446.8</v>
      </c>
      <c r="K15" s="12"/>
    </row>
    <row r="16" spans="1:15">
      <c r="A16" s="6" t="s">
        <v>22</v>
      </c>
      <c r="B16" s="6" t="s">
        <v>1659</v>
      </c>
      <c r="C16" s="6" t="s">
        <v>1158</v>
      </c>
      <c r="D16" s="17" t="s">
        <v>31</v>
      </c>
      <c r="E16" s="6" t="s">
        <v>1130</v>
      </c>
      <c r="F16" s="16">
        <f t="shared" si="0"/>
        <v>12</v>
      </c>
      <c r="G16" s="18">
        <v>12</v>
      </c>
      <c r="H16" s="14">
        <v>3178.7256516228399</v>
      </c>
      <c r="I16" s="14">
        <f t="shared" si="1"/>
        <v>3885.35</v>
      </c>
      <c r="J16" s="13">
        <f t="shared" si="2"/>
        <v>46624.2</v>
      </c>
      <c r="K16" s="12"/>
    </row>
    <row r="17" spans="1:11">
      <c r="A17" s="6" t="s">
        <v>23</v>
      </c>
      <c r="B17" s="6" t="s">
        <v>1658</v>
      </c>
      <c r="C17" s="6" t="s">
        <v>1158</v>
      </c>
      <c r="D17" s="17" t="s">
        <v>32</v>
      </c>
      <c r="E17" s="6" t="s">
        <v>1129</v>
      </c>
      <c r="F17" s="16">
        <f t="shared" si="0"/>
        <v>4320</v>
      </c>
      <c r="G17" s="18">
        <v>4320</v>
      </c>
      <c r="H17" s="14">
        <v>22.547713035908121</v>
      </c>
      <c r="I17" s="14">
        <f t="shared" si="1"/>
        <v>27.56</v>
      </c>
      <c r="J17" s="13">
        <f t="shared" si="2"/>
        <v>119059.2</v>
      </c>
      <c r="K17" s="12"/>
    </row>
    <row r="18" spans="1:11">
      <c r="A18" s="24" t="s">
        <v>1657</v>
      </c>
      <c r="B18" s="24"/>
      <c r="C18" s="24"/>
      <c r="D18" s="25" t="s">
        <v>6</v>
      </c>
      <c r="E18" s="24"/>
      <c r="F18" s="23"/>
      <c r="G18" s="22"/>
      <c r="H18" s="21"/>
      <c r="I18" s="21"/>
      <c r="J18" s="20">
        <f>SUM(J19:J27)</f>
        <v>232939.47999999998</v>
      </c>
      <c r="K18" s="19"/>
    </row>
    <row r="19" spans="1:11">
      <c r="A19" s="6" t="s">
        <v>568</v>
      </c>
      <c r="B19" s="6" t="s">
        <v>1656</v>
      </c>
      <c r="C19" s="6" t="s">
        <v>1182</v>
      </c>
      <c r="D19" s="17" t="s">
        <v>33</v>
      </c>
      <c r="E19" s="6" t="s">
        <v>1131</v>
      </c>
      <c r="F19" s="16">
        <f t="shared" ref="F19:F27" si="3">TRUNC(G19,2)</f>
        <v>12.5</v>
      </c>
      <c r="G19" s="18">
        <v>12.5</v>
      </c>
      <c r="H19" s="14">
        <v>327.20858236944372</v>
      </c>
      <c r="I19" s="14">
        <f t="shared" ref="I19:I27" si="4">TRUNC(H19*(1+$J$2),2)</f>
        <v>399.94</v>
      </c>
      <c r="J19" s="13">
        <f t="shared" ref="J19:J27" si="5">TRUNC(I19*F19,2)</f>
        <v>4999.25</v>
      </c>
      <c r="K19" s="12"/>
    </row>
    <row r="20" spans="1:11" ht="30">
      <c r="A20" s="6" t="s">
        <v>569</v>
      </c>
      <c r="B20" s="6">
        <v>99059</v>
      </c>
      <c r="C20" s="6" t="s">
        <v>1158</v>
      </c>
      <c r="D20" s="17" t="s">
        <v>34</v>
      </c>
      <c r="E20" s="6" t="s">
        <v>3</v>
      </c>
      <c r="F20" s="16">
        <f t="shared" si="3"/>
        <v>148.44</v>
      </c>
      <c r="G20" s="18">
        <v>148.44</v>
      </c>
      <c r="H20" s="14">
        <v>51.242602756744418</v>
      </c>
      <c r="I20" s="14">
        <f t="shared" si="4"/>
        <v>62.63</v>
      </c>
      <c r="J20" s="13">
        <f t="shared" si="5"/>
        <v>9296.7900000000009</v>
      </c>
      <c r="K20" s="12"/>
    </row>
    <row r="21" spans="1:11" s="4" customFormat="1">
      <c r="A21" s="7" t="s">
        <v>570</v>
      </c>
      <c r="B21" s="7">
        <v>41598</v>
      </c>
      <c r="C21" s="7" t="s">
        <v>1158</v>
      </c>
      <c r="D21" s="35" t="s">
        <v>35</v>
      </c>
      <c r="E21" s="7" t="s">
        <v>4</v>
      </c>
      <c r="F21" s="16">
        <f t="shared" si="3"/>
        <v>1</v>
      </c>
      <c r="G21" s="18">
        <v>1</v>
      </c>
      <c r="H21" s="14">
        <v>2627.7526076883291</v>
      </c>
      <c r="I21" s="32">
        <f t="shared" si="4"/>
        <v>3211.9</v>
      </c>
      <c r="J21" s="31">
        <f t="shared" si="5"/>
        <v>3211.9</v>
      </c>
      <c r="K21" s="30"/>
    </row>
    <row r="22" spans="1:11">
      <c r="A22" s="6" t="s">
        <v>571</v>
      </c>
      <c r="B22" s="6" t="s">
        <v>1655</v>
      </c>
      <c r="C22" s="6" t="s">
        <v>1158</v>
      </c>
      <c r="D22" s="17" t="s">
        <v>36</v>
      </c>
      <c r="E22" s="6" t="s">
        <v>1131</v>
      </c>
      <c r="F22" s="16">
        <f t="shared" si="3"/>
        <v>60</v>
      </c>
      <c r="G22" s="18">
        <v>60</v>
      </c>
      <c r="H22" s="14">
        <v>813.37338801183432</v>
      </c>
      <c r="I22" s="14">
        <f t="shared" si="4"/>
        <v>994.18</v>
      </c>
      <c r="J22" s="13">
        <f t="shared" si="5"/>
        <v>59650.8</v>
      </c>
      <c r="K22" s="12"/>
    </row>
    <row r="23" spans="1:11" ht="30">
      <c r="A23" s="6" t="s">
        <v>572</v>
      </c>
      <c r="B23" s="6" t="s">
        <v>1654</v>
      </c>
      <c r="C23" s="6" t="s">
        <v>1158</v>
      </c>
      <c r="D23" s="17" t="s">
        <v>37</v>
      </c>
      <c r="E23" s="6" t="s">
        <v>1131</v>
      </c>
      <c r="F23" s="16">
        <f t="shared" si="3"/>
        <v>20</v>
      </c>
      <c r="G23" s="18">
        <v>20</v>
      </c>
      <c r="H23" s="14">
        <v>1062.7204181737479</v>
      </c>
      <c r="I23" s="14">
        <f t="shared" si="4"/>
        <v>1298.96</v>
      </c>
      <c r="J23" s="13">
        <f t="shared" si="5"/>
        <v>25979.200000000001</v>
      </c>
      <c r="K23" s="12"/>
    </row>
    <row r="24" spans="1:11">
      <c r="A24" s="6" t="s">
        <v>573</v>
      </c>
      <c r="B24" s="6" t="s">
        <v>1653</v>
      </c>
      <c r="C24" s="6" t="s">
        <v>1182</v>
      </c>
      <c r="D24" s="17" t="s">
        <v>38</v>
      </c>
      <c r="E24" s="6" t="s">
        <v>1132</v>
      </c>
      <c r="F24" s="16">
        <f t="shared" si="3"/>
        <v>1</v>
      </c>
      <c r="G24" s="18">
        <v>1</v>
      </c>
      <c r="H24" s="14">
        <v>18252.012065504874</v>
      </c>
      <c r="I24" s="14">
        <f t="shared" si="4"/>
        <v>22309.43</v>
      </c>
      <c r="J24" s="13">
        <f t="shared" si="5"/>
        <v>22309.43</v>
      </c>
      <c r="K24" s="12"/>
    </row>
    <row r="25" spans="1:11" ht="30">
      <c r="A25" s="6" t="s">
        <v>574</v>
      </c>
      <c r="B25" s="6" t="s">
        <v>1652</v>
      </c>
      <c r="C25" s="6" t="s">
        <v>1158</v>
      </c>
      <c r="D25" s="17" t="s">
        <v>39</v>
      </c>
      <c r="E25" s="6" t="s">
        <v>4</v>
      </c>
      <c r="F25" s="16">
        <f t="shared" si="3"/>
        <v>1</v>
      </c>
      <c r="G25" s="18">
        <v>1</v>
      </c>
      <c r="H25" s="14">
        <v>4250.776183862261</v>
      </c>
      <c r="I25" s="14">
        <f t="shared" si="4"/>
        <v>5195.72</v>
      </c>
      <c r="J25" s="13">
        <f t="shared" si="5"/>
        <v>5195.72</v>
      </c>
      <c r="K25" s="12"/>
    </row>
    <row r="26" spans="1:11">
      <c r="A26" s="6" t="s">
        <v>575</v>
      </c>
      <c r="B26" s="6" t="s">
        <v>1651</v>
      </c>
      <c r="C26" s="6" t="s">
        <v>1158</v>
      </c>
      <c r="D26" s="17" t="s">
        <v>40</v>
      </c>
      <c r="E26" s="6" t="s">
        <v>1131</v>
      </c>
      <c r="F26" s="16">
        <f t="shared" si="3"/>
        <v>792</v>
      </c>
      <c r="G26" s="18">
        <v>792</v>
      </c>
      <c r="H26" s="14">
        <v>96.976561287467035</v>
      </c>
      <c r="I26" s="14">
        <f t="shared" si="4"/>
        <v>118.53</v>
      </c>
      <c r="J26" s="13">
        <f t="shared" si="5"/>
        <v>93875.76</v>
      </c>
      <c r="K26" s="12"/>
    </row>
    <row r="27" spans="1:11">
      <c r="A27" s="6" t="s">
        <v>576</v>
      </c>
      <c r="B27" s="6" t="s">
        <v>1650</v>
      </c>
      <c r="C27" s="6" t="s">
        <v>1173</v>
      </c>
      <c r="D27" s="17" t="s">
        <v>41</v>
      </c>
      <c r="E27" s="6" t="s">
        <v>4</v>
      </c>
      <c r="F27" s="16">
        <f t="shared" si="3"/>
        <v>1</v>
      </c>
      <c r="G27" s="18">
        <v>1</v>
      </c>
      <c r="H27" s="14">
        <v>6889.1721040636112</v>
      </c>
      <c r="I27" s="14">
        <f t="shared" si="4"/>
        <v>8420.6299999999992</v>
      </c>
      <c r="J27" s="13">
        <f t="shared" si="5"/>
        <v>8420.6299999999992</v>
      </c>
      <c r="K27" s="12"/>
    </row>
    <row r="28" spans="1:11">
      <c r="A28" s="24" t="s">
        <v>577</v>
      </c>
      <c r="B28" s="24"/>
      <c r="C28" s="24"/>
      <c r="D28" s="25" t="s">
        <v>42</v>
      </c>
      <c r="E28" s="24"/>
      <c r="F28" s="23"/>
      <c r="G28" s="22"/>
      <c r="H28" s="21"/>
      <c r="I28" s="21"/>
      <c r="J28" s="20">
        <f>SUM(J29:J33)</f>
        <v>35165.15</v>
      </c>
      <c r="K28" s="19"/>
    </row>
    <row r="29" spans="1:11">
      <c r="A29" s="6" t="s">
        <v>578</v>
      </c>
      <c r="B29" s="6" t="s">
        <v>1649</v>
      </c>
      <c r="C29" s="6" t="s">
        <v>1156</v>
      </c>
      <c r="D29" s="35" t="s">
        <v>43</v>
      </c>
      <c r="E29" s="6" t="s">
        <v>1133</v>
      </c>
      <c r="F29" s="16">
        <f>TRUNC(G29,2)</f>
        <v>1766.23</v>
      </c>
      <c r="G29" s="18">
        <v>1766.23</v>
      </c>
      <c r="H29" s="14">
        <v>5.8158146495299174</v>
      </c>
      <c r="I29" s="14">
        <f>TRUNC(H29*(1+$J$2),2)</f>
        <v>7.1</v>
      </c>
      <c r="J29" s="13">
        <f>TRUNC(I29*F29,2)</f>
        <v>12540.23</v>
      </c>
      <c r="K29" s="12"/>
    </row>
    <row r="30" spans="1:11">
      <c r="A30" s="6" t="s">
        <v>579</v>
      </c>
      <c r="B30" s="6" t="s">
        <v>1648</v>
      </c>
      <c r="C30" s="6" t="s">
        <v>1156</v>
      </c>
      <c r="D30" s="33" t="s">
        <v>44</v>
      </c>
      <c r="E30" s="6" t="s">
        <v>1133</v>
      </c>
      <c r="F30" s="16">
        <f>TRUNC(G30,2)</f>
        <v>1766.23</v>
      </c>
      <c r="G30" s="18">
        <v>1766.23</v>
      </c>
      <c r="H30" s="14">
        <v>3.651079467135069</v>
      </c>
      <c r="I30" s="14">
        <f>TRUNC(H30*(1+$J$2),2)</f>
        <v>4.46</v>
      </c>
      <c r="J30" s="13">
        <f>TRUNC(I30*F30,2)</f>
        <v>7877.38</v>
      </c>
      <c r="K30" s="12"/>
    </row>
    <row r="31" spans="1:11">
      <c r="A31" s="6" t="s">
        <v>580</v>
      </c>
      <c r="B31" s="6" t="s">
        <v>1647</v>
      </c>
      <c r="C31" s="6" t="s">
        <v>1156</v>
      </c>
      <c r="D31" s="28" t="s">
        <v>45</v>
      </c>
      <c r="E31" s="6" t="s">
        <v>1133</v>
      </c>
      <c r="F31" s="16">
        <f>TRUNC(G31,2)</f>
        <v>16.72</v>
      </c>
      <c r="G31" s="18">
        <v>16.72</v>
      </c>
      <c r="H31" s="14">
        <v>4.6271269077540316</v>
      </c>
      <c r="I31" s="14">
        <f>TRUNC(H31*(1+$J$2),2)</f>
        <v>5.65</v>
      </c>
      <c r="J31" s="13">
        <f>TRUNC(I31*F31,2)</f>
        <v>94.46</v>
      </c>
      <c r="K31" s="12"/>
    </row>
    <row r="32" spans="1:11">
      <c r="A32" s="6" t="s">
        <v>581</v>
      </c>
      <c r="B32" s="7" t="s">
        <v>1646</v>
      </c>
      <c r="C32" s="7" t="s">
        <v>1156</v>
      </c>
      <c r="D32" s="33" t="s">
        <v>46</v>
      </c>
      <c r="E32" s="7" t="s">
        <v>1131</v>
      </c>
      <c r="F32" s="18">
        <f>TRUNC(G32,2)</f>
        <v>4136.99</v>
      </c>
      <c r="G32" s="18">
        <v>4136.9969999999994</v>
      </c>
      <c r="H32" s="14">
        <v>1.0779789843848517</v>
      </c>
      <c r="I32" s="32">
        <f>TRUNC(H32*(1+$J$2),2)</f>
        <v>1.31</v>
      </c>
      <c r="J32" s="31">
        <f>TRUNC(I32*F32,2)</f>
        <v>5419.45</v>
      </c>
      <c r="K32" s="12"/>
    </row>
    <row r="33" spans="1:12">
      <c r="A33" s="6" t="s">
        <v>582</v>
      </c>
      <c r="B33" s="7" t="s">
        <v>1645</v>
      </c>
      <c r="C33" s="7" t="s">
        <v>1156</v>
      </c>
      <c r="D33" s="35" t="s">
        <v>47</v>
      </c>
      <c r="E33" s="7" t="s">
        <v>1133</v>
      </c>
      <c r="F33" s="18">
        <f>TRUNC(G33,2)</f>
        <v>620.54</v>
      </c>
      <c r="G33" s="18">
        <v>620.54954999999984</v>
      </c>
      <c r="H33" s="14">
        <v>12.178846102630594</v>
      </c>
      <c r="I33" s="32">
        <f>TRUNC(H33*(1+$J$2),2)</f>
        <v>14.88</v>
      </c>
      <c r="J33" s="31">
        <f>TRUNC(I33*F33,2)</f>
        <v>9233.6299999999992</v>
      </c>
      <c r="K33" s="12"/>
    </row>
    <row r="34" spans="1:12">
      <c r="A34" s="24" t="s">
        <v>583</v>
      </c>
      <c r="B34" s="24"/>
      <c r="C34" s="24"/>
      <c r="D34" s="25" t="s">
        <v>48</v>
      </c>
      <c r="E34" s="24"/>
      <c r="F34" s="23"/>
      <c r="G34" s="22"/>
      <c r="H34" s="21"/>
      <c r="I34" s="21"/>
      <c r="J34" s="20">
        <f>SUM(J35:J47)</f>
        <v>831658.19000000006</v>
      </c>
      <c r="K34" s="19"/>
    </row>
    <row r="35" spans="1:12" ht="30">
      <c r="A35" s="6" t="s">
        <v>584</v>
      </c>
      <c r="B35" s="6">
        <v>94972</v>
      </c>
      <c r="C35" s="6" t="s">
        <v>1158</v>
      </c>
      <c r="D35" s="17" t="s">
        <v>49</v>
      </c>
      <c r="E35" s="6" t="s">
        <v>1133</v>
      </c>
      <c r="F35" s="16">
        <f>TRUNC(G35,2)</f>
        <v>211.9</v>
      </c>
      <c r="G35" s="15">
        <v>211.90000000000006</v>
      </c>
      <c r="H35" s="14">
        <v>530.15735392082217</v>
      </c>
      <c r="I35" s="14">
        <f t="shared" ref="I35:I47" si="6">TRUNC(H35*(1+$J$2),2)</f>
        <v>648.01</v>
      </c>
      <c r="J35" s="13">
        <f t="shared" ref="J35:J47" si="7">TRUNC(I35*F35,2)</f>
        <v>137313.31</v>
      </c>
      <c r="K35" s="53">
        <f>SUM(F35,F36,12)</f>
        <v>255.1</v>
      </c>
      <c r="L35" s="1">
        <f>K35*1.1</f>
        <v>280.61</v>
      </c>
    </row>
    <row r="36" spans="1:12" ht="30">
      <c r="A36" s="6" t="s">
        <v>585</v>
      </c>
      <c r="B36" s="6">
        <v>94971</v>
      </c>
      <c r="C36" s="6" t="s">
        <v>1158</v>
      </c>
      <c r="D36" s="17" t="s">
        <v>50</v>
      </c>
      <c r="E36" s="6" t="s">
        <v>1133</v>
      </c>
      <c r="F36" s="16">
        <f>TRUNC(G36,2)</f>
        <v>31.2</v>
      </c>
      <c r="G36" s="15">
        <v>31.200000000000003</v>
      </c>
      <c r="H36" s="14">
        <v>512.0741429017645</v>
      </c>
      <c r="I36" s="14">
        <f t="shared" si="6"/>
        <v>625.9</v>
      </c>
      <c r="J36" s="13">
        <f t="shared" si="7"/>
        <v>19528.080000000002</v>
      </c>
      <c r="K36" s="12"/>
    </row>
    <row r="37" spans="1:12">
      <c r="A37" s="6" t="s">
        <v>586</v>
      </c>
      <c r="B37" s="6">
        <v>103673</v>
      </c>
      <c r="C37" s="6" t="s">
        <v>1158</v>
      </c>
      <c r="D37" s="17" t="s">
        <v>51</v>
      </c>
      <c r="E37" s="6" t="s">
        <v>1133</v>
      </c>
      <c r="F37" s="16">
        <f>TRUNC(G37,2)</f>
        <v>211.9</v>
      </c>
      <c r="G37" s="15">
        <v>211.90000000000006</v>
      </c>
      <c r="H37" s="14">
        <v>34.337555285360331</v>
      </c>
      <c r="I37" s="14">
        <f t="shared" si="6"/>
        <v>41.97</v>
      </c>
      <c r="J37" s="13">
        <f t="shared" si="7"/>
        <v>8893.44</v>
      </c>
      <c r="K37" s="12"/>
    </row>
    <row r="38" spans="1:12" ht="30">
      <c r="A38" s="6" t="s">
        <v>587</v>
      </c>
      <c r="B38" s="6" t="s">
        <v>1644</v>
      </c>
      <c r="C38" s="6" t="s">
        <v>1158</v>
      </c>
      <c r="D38" s="17" t="s">
        <v>52</v>
      </c>
      <c r="E38" s="6" t="s">
        <v>1131</v>
      </c>
      <c r="F38" s="16">
        <f>TRUNC(G38,2)</f>
        <v>2647</v>
      </c>
      <c r="G38" s="15">
        <v>2646.9999999999991</v>
      </c>
      <c r="H38" s="14">
        <v>67.829022974467222</v>
      </c>
      <c r="I38" s="14">
        <f t="shared" si="6"/>
        <v>82.9</v>
      </c>
      <c r="J38" s="13">
        <f t="shared" si="7"/>
        <v>219436.3</v>
      </c>
      <c r="K38" s="12"/>
    </row>
    <row r="39" spans="1:12" ht="30">
      <c r="A39" s="6" t="s">
        <v>588</v>
      </c>
      <c r="B39" s="7">
        <v>96535</v>
      </c>
      <c r="C39" s="7" t="s">
        <v>1158</v>
      </c>
      <c r="D39" s="35" t="s">
        <v>53</v>
      </c>
      <c r="E39" s="7" t="s">
        <v>1131</v>
      </c>
      <c r="F39" s="16">
        <f>TRUNC(G39,2)</f>
        <v>170.7</v>
      </c>
      <c r="G39" s="15">
        <v>170.7</v>
      </c>
      <c r="H39" s="14">
        <v>131.95717251563096</v>
      </c>
      <c r="I39" s="14">
        <f t="shared" si="6"/>
        <v>161.29</v>
      </c>
      <c r="J39" s="13">
        <f t="shared" si="7"/>
        <v>27532.2</v>
      </c>
      <c r="K39" s="12"/>
    </row>
    <row r="40" spans="1:12">
      <c r="A40" s="6" t="s">
        <v>589</v>
      </c>
      <c r="B40" s="7">
        <v>40197</v>
      </c>
      <c r="C40" s="7" t="s">
        <v>1154</v>
      </c>
      <c r="D40" s="35" t="s">
        <v>54</v>
      </c>
      <c r="E40" s="7" t="s">
        <v>1131</v>
      </c>
      <c r="F40" s="18">
        <f>G40</f>
        <v>594.21</v>
      </c>
      <c r="G40" s="15">
        <v>594.21</v>
      </c>
      <c r="H40" s="14">
        <v>26.813152949283037</v>
      </c>
      <c r="I40" s="32">
        <f t="shared" si="6"/>
        <v>32.770000000000003</v>
      </c>
      <c r="J40" s="31">
        <f t="shared" si="7"/>
        <v>19472.259999999998</v>
      </c>
      <c r="K40" s="12"/>
    </row>
    <row r="41" spans="1:12" ht="30">
      <c r="A41" s="6" t="s">
        <v>590</v>
      </c>
      <c r="B41" s="7" t="s">
        <v>1643</v>
      </c>
      <c r="C41" s="7" t="s">
        <v>1158</v>
      </c>
      <c r="D41" s="35" t="s">
        <v>55</v>
      </c>
      <c r="E41" s="7" t="s">
        <v>5</v>
      </c>
      <c r="F41" s="18">
        <f t="shared" ref="F41:F47" si="8">TRUNC(G41,2)</f>
        <v>3644.5</v>
      </c>
      <c r="G41" s="15">
        <v>3644.5</v>
      </c>
      <c r="H41" s="14">
        <v>14.750503819321676</v>
      </c>
      <c r="I41" s="14">
        <f t="shared" si="6"/>
        <v>18.02</v>
      </c>
      <c r="J41" s="13">
        <f t="shared" si="7"/>
        <v>65673.89</v>
      </c>
      <c r="K41" s="12"/>
    </row>
    <row r="42" spans="1:12" ht="30">
      <c r="A42" s="6" t="s">
        <v>591</v>
      </c>
      <c r="B42" s="6" t="s">
        <v>1642</v>
      </c>
      <c r="C42" s="6" t="s">
        <v>1158</v>
      </c>
      <c r="D42" s="17" t="s">
        <v>56</v>
      </c>
      <c r="E42" s="6" t="s">
        <v>5</v>
      </c>
      <c r="F42" s="16">
        <f t="shared" si="8"/>
        <v>1793.4</v>
      </c>
      <c r="G42" s="15">
        <v>1793.3999999999999</v>
      </c>
      <c r="H42" s="14">
        <v>14.415446290679014</v>
      </c>
      <c r="I42" s="14">
        <f t="shared" si="6"/>
        <v>17.62</v>
      </c>
      <c r="J42" s="13">
        <f t="shared" si="7"/>
        <v>31599.7</v>
      </c>
      <c r="K42" s="12"/>
    </row>
    <row r="43" spans="1:12" ht="30">
      <c r="A43" s="6" t="s">
        <v>592</v>
      </c>
      <c r="B43" s="6" t="s">
        <v>1641</v>
      </c>
      <c r="C43" s="6" t="s">
        <v>1158</v>
      </c>
      <c r="D43" s="17" t="s">
        <v>57</v>
      </c>
      <c r="E43" s="6" t="s">
        <v>5</v>
      </c>
      <c r="F43" s="16">
        <f t="shared" si="8"/>
        <v>1289.28</v>
      </c>
      <c r="G43" s="15">
        <v>1289.28</v>
      </c>
      <c r="H43" s="14">
        <v>13.900540544446642</v>
      </c>
      <c r="I43" s="14">
        <f t="shared" si="6"/>
        <v>16.989999999999998</v>
      </c>
      <c r="J43" s="13">
        <f t="shared" si="7"/>
        <v>21904.86</v>
      </c>
      <c r="K43" s="12"/>
    </row>
    <row r="44" spans="1:12" ht="30">
      <c r="A44" s="6" t="s">
        <v>593</v>
      </c>
      <c r="B44" s="6" t="s">
        <v>1640</v>
      </c>
      <c r="C44" s="6" t="s">
        <v>1158</v>
      </c>
      <c r="D44" s="17" t="s">
        <v>58</v>
      </c>
      <c r="E44" s="6" t="s">
        <v>5</v>
      </c>
      <c r="F44" s="16">
        <f t="shared" si="8"/>
        <v>7259.4</v>
      </c>
      <c r="G44" s="15">
        <v>7259.4000000000005</v>
      </c>
      <c r="H44" s="14">
        <v>12.575287093019469</v>
      </c>
      <c r="I44" s="14">
        <f t="shared" si="6"/>
        <v>15.37</v>
      </c>
      <c r="J44" s="13">
        <f t="shared" si="7"/>
        <v>111576.97</v>
      </c>
      <c r="K44" s="12"/>
    </row>
    <row r="45" spans="1:12" ht="30">
      <c r="A45" s="6" t="s">
        <v>594</v>
      </c>
      <c r="B45" s="6" t="s">
        <v>1639</v>
      </c>
      <c r="C45" s="6" t="s">
        <v>1158</v>
      </c>
      <c r="D45" s="17" t="s">
        <v>59</v>
      </c>
      <c r="E45" s="6" t="s">
        <v>5</v>
      </c>
      <c r="F45" s="16">
        <f t="shared" si="8"/>
        <v>3606.72</v>
      </c>
      <c r="G45" s="15">
        <v>3606.7200000000003</v>
      </c>
      <c r="H45" s="14">
        <v>10.672782446454372</v>
      </c>
      <c r="I45" s="14">
        <f t="shared" si="6"/>
        <v>13.04</v>
      </c>
      <c r="J45" s="13">
        <f t="shared" si="7"/>
        <v>47031.62</v>
      </c>
      <c r="K45" s="12"/>
    </row>
    <row r="46" spans="1:12" ht="30">
      <c r="A46" s="6" t="s">
        <v>595</v>
      </c>
      <c r="B46" s="6" t="s">
        <v>1638</v>
      </c>
      <c r="C46" s="6" t="s">
        <v>1158</v>
      </c>
      <c r="D46" s="17" t="s">
        <v>60</v>
      </c>
      <c r="E46" s="6" t="s">
        <v>5</v>
      </c>
      <c r="F46" s="16">
        <f t="shared" si="8"/>
        <v>6401.72</v>
      </c>
      <c r="G46" s="15">
        <v>6401.72</v>
      </c>
      <c r="H46" s="14">
        <v>10.426075519674589</v>
      </c>
      <c r="I46" s="14">
        <f t="shared" si="6"/>
        <v>12.74</v>
      </c>
      <c r="J46" s="13">
        <f t="shared" si="7"/>
        <v>81557.91</v>
      </c>
      <c r="K46" s="12"/>
    </row>
    <row r="47" spans="1:12" s="4" customFormat="1">
      <c r="A47" s="8" t="s">
        <v>596</v>
      </c>
      <c r="B47" s="8" t="s">
        <v>1637</v>
      </c>
      <c r="C47" s="8" t="s">
        <v>1156</v>
      </c>
      <c r="D47" s="52" t="s">
        <v>61</v>
      </c>
      <c r="E47" s="8" t="s">
        <v>1133</v>
      </c>
      <c r="F47" s="51">
        <f t="shared" si="8"/>
        <v>106.84</v>
      </c>
      <c r="G47" s="51">
        <v>106.845</v>
      </c>
      <c r="H47" s="50">
        <v>307.35990307864188</v>
      </c>
      <c r="I47" s="49">
        <f t="shared" si="6"/>
        <v>375.68</v>
      </c>
      <c r="J47" s="48">
        <f t="shared" si="7"/>
        <v>40137.65</v>
      </c>
      <c r="K47" s="47"/>
    </row>
    <row r="48" spans="1:12">
      <c r="A48" s="24">
        <v>5</v>
      </c>
      <c r="B48" s="24"/>
      <c r="C48" s="24"/>
      <c r="D48" s="25" t="s">
        <v>62</v>
      </c>
      <c r="E48" s="24"/>
      <c r="F48" s="23"/>
      <c r="G48" s="22"/>
      <c r="H48" s="21"/>
      <c r="I48" s="21"/>
      <c r="J48" s="20">
        <f>SUM(J49:J57)</f>
        <v>274454.39999999997</v>
      </c>
      <c r="K48" s="19"/>
    </row>
    <row r="49" spans="1:11" s="4" customFormat="1" ht="30">
      <c r="A49" s="7" t="s">
        <v>597</v>
      </c>
      <c r="B49" s="7">
        <v>103328</v>
      </c>
      <c r="C49" s="7" t="s">
        <v>1158</v>
      </c>
      <c r="D49" s="35" t="s">
        <v>63</v>
      </c>
      <c r="E49" s="7" t="s">
        <v>1131</v>
      </c>
      <c r="F49" s="16">
        <f t="shared" ref="F49:F57" si="9">TRUNC(G49,2)</f>
        <v>1284.82</v>
      </c>
      <c r="G49" s="18">
        <v>1284.8282000000002</v>
      </c>
      <c r="H49" s="14">
        <v>81.042044155185408</v>
      </c>
      <c r="I49" s="32">
        <f t="shared" ref="I49:I57" si="10">TRUNC(H49*(1+$J$2),2)</f>
        <v>99.05</v>
      </c>
      <c r="J49" s="31">
        <f t="shared" ref="J49:J57" si="11">TRUNC(I49*F49,2)</f>
        <v>127261.42</v>
      </c>
      <c r="K49" s="30"/>
    </row>
    <row r="50" spans="1:11">
      <c r="A50" s="6" t="s">
        <v>598</v>
      </c>
      <c r="B50" s="6" t="s">
        <v>1636</v>
      </c>
      <c r="C50" s="6" t="s">
        <v>1158</v>
      </c>
      <c r="D50" s="17" t="s">
        <v>64</v>
      </c>
      <c r="E50" s="6" t="s">
        <v>3</v>
      </c>
      <c r="F50" s="16">
        <f t="shared" si="9"/>
        <v>3.25</v>
      </c>
      <c r="G50" s="18">
        <v>3.25</v>
      </c>
      <c r="H50" s="14">
        <v>45.017249823399538</v>
      </c>
      <c r="I50" s="14">
        <f t="shared" si="10"/>
        <v>55.02</v>
      </c>
      <c r="J50" s="13">
        <f t="shared" si="11"/>
        <v>178.81</v>
      </c>
      <c r="K50" s="12"/>
    </row>
    <row r="51" spans="1:11">
      <c r="A51" s="6" t="s">
        <v>599</v>
      </c>
      <c r="B51" s="6" t="s">
        <v>1635</v>
      </c>
      <c r="C51" s="6" t="s">
        <v>1158</v>
      </c>
      <c r="D51" s="17" t="s">
        <v>65</v>
      </c>
      <c r="E51" s="6" t="s">
        <v>3</v>
      </c>
      <c r="F51" s="16">
        <f t="shared" si="9"/>
        <v>71.709999999999994</v>
      </c>
      <c r="G51" s="18">
        <v>71.710000000000008</v>
      </c>
      <c r="H51" s="14">
        <v>57.813067677084057</v>
      </c>
      <c r="I51" s="14">
        <f t="shared" si="10"/>
        <v>70.66</v>
      </c>
      <c r="J51" s="13">
        <f t="shared" si="11"/>
        <v>5067.0200000000004</v>
      </c>
      <c r="K51" s="12"/>
    </row>
    <row r="52" spans="1:11">
      <c r="A52" s="6" t="s">
        <v>600</v>
      </c>
      <c r="B52" s="6" t="s">
        <v>1634</v>
      </c>
      <c r="C52" s="6" t="s">
        <v>1158</v>
      </c>
      <c r="D52" s="17" t="s">
        <v>66</v>
      </c>
      <c r="E52" s="6" t="s">
        <v>3</v>
      </c>
      <c r="F52" s="16">
        <f t="shared" si="9"/>
        <v>3.25</v>
      </c>
      <c r="G52" s="18">
        <v>3.25</v>
      </c>
      <c r="H52" s="14">
        <v>44.14803827412328</v>
      </c>
      <c r="I52" s="14">
        <f t="shared" si="10"/>
        <v>53.96</v>
      </c>
      <c r="J52" s="13">
        <f t="shared" si="11"/>
        <v>175.37</v>
      </c>
      <c r="K52" s="12"/>
    </row>
    <row r="53" spans="1:11">
      <c r="A53" s="6" t="s">
        <v>601</v>
      </c>
      <c r="B53" s="6" t="s">
        <v>1633</v>
      </c>
      <c r="C53" s="6" t="s">
        <v>1158</v>
      </c>
      <c r="D53" s="17" t="s">
        <v>67</v>
      </c>
      <c r="E53" s="6" t="s">
        <v>3</v>
      </c>
      <c r="F53" s="16">
        <f t="shared" si="9"/>
        <v>71.709999999999994</v>
      </c>
      <c r="G53" s="18">
        <v>71.710000000000008</v>
      </c>
      <c r="H53" s="14">
        <v>53.65737359863413</v>
      </c>
      <c r="I53" s="14">
        <f t="shared" si="10"/>
        <v>65.58</v>
      </c>
      <c r="J53" s="13">
        <f t="shared" si="11"/>
        <v>4702.74</v>
      </c>
      <c r="K53" s="12"/>
    </row>
    <row r="54" spans="1:11">
      <c r="A54" s="6" t="s">
        <v>602</v>
      </c>
      <c r="B54" s="6" t="s">
        <v>1632</v>
      </c>
      <c r="C54" s="6" t="s">
        <v>1158</v>
      </c>
      <c r="D54" s="17" t="s">
        <v>68</v>
      </c>
      <c r="E54" s="6" t="s">
        <v>3</v>
      </c>
      <c r="F54" s="16">
        <f t="shared" si="9"/>
        <v>3.25</v>
      </c>
      <c r="G54" s="18">
        <v>3.25</v>
      </c>
      <c r="H54" s="14">
        <v>33.21838291221696</v>
      </c>
      <c r="I54" s="14">
        <f t="shared" si="10"/>
        <v>40.6</v>
      </c>
      <c r="J54" s="13">
        <f t="shared" si="11"/>
        <v>131.94999999999999</v>
      </c>
      <c r="K54" s="12"/>
    </row>
    <row r="55" spans="1:11">
      <c r="A55" s="6" t="s">
        <v>603</v>
      </c>
      <c r="B55" s="6" t="s">
        <v>1631</v>
      </c>
      <c r="C55" s="6" t="s">
        <v>1158</v>
      </c>
      <c r="D55" s="17" t="s">
        <v>69</v>
      </c>
      <c r="E55" s="6" t="s">
        <v>3</v>
      </c>
      <c r="F55" s="16">
        <f t="shared" si="9"/>
        <v>7.32</v>
      </c>
      <c r="G55" s="18">
        <v>7.32</v>
      </c>
      <c r="H55" s="14">
        <v>57.008906186974464</v>
      </c>
      <c r="I55" s="14">
        <f t="shared" si="10"/>
        <v>69.680000000000007</v>
      </c>
      <c r="J55" s="13">
        <f t="shared" si="11"/>
        <v>510.05</v>
      </c>
      <c r="K55" s="12"/>
    </row>
    <row r="56" spans="1:11" ht="30">
      <c r="A56" s="6" t="s">
        <v>604</v>
      </c>
      <c r="B56" s="6" t="s">
        <v>1630</v>
      </c>
      <c r="C56" s="6" t="s">
        <v>1158</v>
      </c>
      <c r="D56" s="17" t="s">
        <v>70</v>
      </c>
      <c r="E56" s="6" t="s">
        <v>1131</v>
      </c>
      <c r="F56" s="16">
        <f t="shared" si="9"/>
        <v>1134.83</v>
      </c>
      <c r="G56" s="18">
        <v>1134.8329999999999</v>
      </c>
      <c r="H56" s="14">
        <v>93.82464566594453</v>
      </c>
      <c r="I56" s="14">
        <f t="shared" si="10"/>
        <v>114.68</v>
      </c>
      <c r="J56" s="13">
        <f t="shared" si="11"/>
        <v>130142.3</v>
      </c>
      <c r="K56" s="12"/>
    </row>
    <row r="57" spans="1:11">
      <c r="A57" s="6" t="s">
        <v>605</v>
      </c>
      <c r="B57" s="6" t="s">
        <v>1629</v>
      </c>
      <c r="C57" s="6" t="s">
        <v>1158</v>
      </c>
      <c r="D57" s="17" t="s">
        <v>71</v>
      </c>
      <c r="E57" s="6" t="s">
        <v>1133</v>
      </c>
      <c r="F57" s="16">
        <f t="shared" si="9"/>
        <v>109.95</v>
      </c>
      <c r="G57" s="18">
        <v>109.956</v>
      </c>
      <c r="H57" s="14">
        <v>46.768048140380458</v>
      </c>
      <c r="I57" s="14">
        <f t="shared" si="10"/>
        <v>57.16</v>
      </c>
      <c r="J57" s="13">
        <f t="shared" si="11"/>
        <v>6284.74</v>
      </c>
      <c r="K57" s="12"/>
    </row>
    <row r="58" spans="1:11">
      <c r="A58" s="24" t="s">
        <v>606</v>
      </c>
      <c r="B58" s="24"/>
      <c r="C58" s="24"/>
      <c r="D58" s="25" t="s">
        <v>72</v>
      </c>
      <c r="E58" s="24"/>
      <c r="F58" s="23"/>
      <c r="G58" s="22"/>
      <c r="H58" s="21"/>
      <c r="I58" s="21"/>
      <c r="J58" s="20">
        <f>SUM(J59:J61)</f>
        <v>120463.59</v>
      </c>
      <c r="K58" s="19"/>
    </row>
    <row r="59" spans="1:11">
      <c r="A59" s="6" t="s">
        <v>607</v>
      </c>
      <c r="B59" s="6" t="s">
        <v>1628</v>
      </c>
      <c r="C59" s="6" t="s">
        <v>1158</v>
      </c>
      <c r="D59" s="17" t="s">
        <v>73</v>
      </c>
      <c r="E59" s="6" t="s">
        <v>1131</v>
      </c>
      <c r="F59" s="16">
        <f>TRUNC(G59,2)</f>
        <v>723.6</v>
      </c>
      <c r="G59" s="18">
        <v>723.6</v>
      </c>
      <c r="H59" s="14">
        <v>43.158088647462201</v>
      </c>
      <c r="I59" s="14">
        <f>TRUNC(H59*(1+$J$2),2)</f>
        <v>52.75</v>
      </c>
      <c r="J59" s="13">
        <f>TRUNC(I59*F59,2)</f>
        <v>38169.9</v>
      </c>
      <c r="K59" s="12"/>
    </row>
    <row r="60" spans="1:11" ht="30">
      <c r="A60" s="6" t="s">
        <v>608</v>
      </c>
      <c r="B60" s="6" t="s">
        <v>1627</v>
      </c>
      <c r="C60" s="6" t="s">
        <v>1182</v>
      </c>
      <c r="D60" s="17" t="s">
        <v>74</v>
      </c>
      <c r="E60" s="6" t="s">
        <v>1131</v>
      </c>
      <c r="F60" s="16">
        <f>TRUNC(G60,2)</f>
        <v>3915.51</v>
      </c>
      <c r="G60" s="18">
        <v>3915.5107999999996</v>
      </c>
      <c r="H60" s="14">
        <v>15.728749268313287</v>
      </c>
      <c r="I60" s="14">
        <f>TRUNC(H60*(1+$J$2),2)</f>
        <v>19.22</v>
      </c>
      <c r="J60" s="13">
        <f>TRUNC(I60*F60,2)</f>
        <v>75256.100000000006</v>
      </c>
      <c r="K60" s="12"/>
    </row>
    <row r="61" spans="1:11" ht="30">
      <c r="A61" s="6" t="s">
        <v>609</v>
      </c>
      <c r="B61" s="6" t="s">
        <v>1627</v>
      </c>
      <c r="C61" s="6" t="s">
        <v>1182</v>
      </c>
      <c r="D61" s="17" t="s">
        <v>74</v>
      </c>
      <c r="E61" s="6" t="s">
        <v>1131</v>
      </c>
      <c r="F61" s="16">
        <f>TRUNC(G61,2)</f>
        <v>366.16</v>
      </c>
      <c r="G61" s="18">
        <v>366.1660500000001</v>
      </c>
      <c r="H61" s="14">
        <v>15.728749268313287</v>
      </c>
      <c r="I61" s="14">
        <f>TRUNC(H61*(1+$J$2),2)</f>
        <v>19.22</v>
      </c>
      <c r="J61" s="13">
        <f>TRUNC(I61*F61,2)</f>
        <v>7037.59</v>
      </c>
      <c r="K61" s="12"/>
    </row>
    <row r="62" spans="1:11">
      <c r="A62" s="24" t="s">
        <v>610</v>
      </c>
      <c r="B62" s="24"/>
      <c r="C62" s="24"/>
      <c r="D62" s="25" t="s">
        <v>8</v>
      </c>
      <c r="E62" s="24"/>
      <c r="F62" s="23"/>
      <c r="G62" s="22"/>
      <c r="H62" s="21"/>
      <c r="I62" s="21"/>
      <c r="J62" s="20">
        <f>SUM(J63:J72)</f>
        <v>777522.16999999993</v>
      </c>
      <c r="K62" s="19"/>
    </row>
    <row r="63" spans="1:11">
      <c r="A63" s="6" t="s">
        <v>611</v>
      </c>
      <c r="B63" s="6" t="s">
        <v>1626</v>
      </c>
      <c r="C63" s="6" t="s">
        <v>1255</v>
      </c>
      <c r="D63" s="17" t="s">
        <v>75</v>
      </c>
      <c r="E63" s="6" t="s">
        <v>3</v>
      </c>
      <c r="F63" s="16">
        <f t="shared" ref="F63:F72" si="12">TRUNC(G63,2)</f>
        <v>169.38</v>
      </c>
      <c r="G63" s="18">
        <v>169.386</v>
      </c>
      <c r="H63" s="14">
        <v>6.3456105009341588</v>
      </c>
      <c r="I63" s="14">
        <f t="shared" ref="I63:I72" si="13">TRUNC(H63*(1+$J$2),2)</f>
        <v>7.75</v>
      </c>
      <c r="J63" s="13">
        <f t="shared" ref="J63:J72" si="14">TRUNC(I63*F63,2)</f>
        <v>1312.69</v>
      </c>
      <c r="K63" s="12"/>
    </row>
    <row r="64" spans="1:11">
      <c r="A64" s="6" t="s">
        <v>612</v>
      </c>
      <c r="B64" s="6" t="s">
        <v>1625</v>
      </c>
      <c r="C64" s="6" t="s">
        <v>1158</v>
      </c>
      <c r="D64" s="17" t="s">
        <v>76</v>
      </c>
      <c r="E64" s="6" t="s">
        <v>1131</v>
      </c>
      <c r="F64" s="16">
        <f t="shared" si="12"/>
        <v>1067.3499999999999</v>
      </c>
      <c r="G64" s="18">
        <v>1067.3499999999999</v>
      </c>
      <c r="H64" s="14">
        <v>2.8303802147660662</v>
      </c>
      <c r="I64" s="14">
        <f t="shared" si="13"/>
        <v>3.45</v>
      </c>
      <c r="J64" s="13">
        <f t="shared" si="14"/>
        <v>3682.35</v>
      </c>
      <c r="K64" s="12"/>
    </row>
    <row r="65" spans="1:11">
      <c r="A65" s="6" t="s">
        <v>613</v>
      </c>
      <c r="B65" s="6" t="s">
        <v>1624</v>
      </c>
      <c r="C65" s="6" t="s">
        <v>1173</v>
      </c>
      <c r="D65" s="17" t="s">
        <v>77</v>
      </c>
      <c r="E65" s="6" t="s">
        <v>5</v>
      </c>
      <c r="F65" s="16">
        <f t="shared" si="12"/>
        <v>11740.85</v>
      </c>
      <c r="G65" s="18">
        <v>11740.849999999999</v>
      </c>
      <c r="H65" s="14">
        <v>3.5745998273090271</v>
      </c>
      <c r="I65" s="14">
        <f t="shared" si="13"/>
        <v>4.3600000000000003</v>
      </c>
      <c r="J65" s="13">
        <f t="shared" si="14"/>
        <v>51190.1</v>
      </c>
      <c r="K65" s="46">
        <f>J65*0.7</f>
        <v>35833.07</v>
      </c>
    </row>
    <row r="66" spans="1:11">
      <c r="A66" s="6" t="s">
        <v>614</v>
      </c>
      <c r="B66" s="6" t="s">
        <v>1623</v>
      </c>
      <c r="C66" s="6" t="s">
        <v>1173</v>
      </c>
      <c r="D66" s="17" t="s">
        <v>78</v>
      </c>
      <c r="E66" s="6" t="s">
        <v>1134</v>
      </c>
      <c r="F66" s="16">
        <f t="shared" si="12"/>
        <v>16797.88</v>
      </c>
      <c r="G66" s="18">
        <v>16797.879999999997</v>
      </c>
      <c r="H66" s="14">
        <v>13.082608777488733</v>
      </c>
      <c r="I66" s="14">
        <f t="shared" si="13"/>
        <v>15.99</v>
      </c>
      <c r="J66" s="13">
        <f t="shared" si="14"/>
        <v>268598.09999999998</v>
      </c>
      <c r="K66" s="12"/>
    </row>
    <row r="67" spans="1:11" ht="30">
      <c r="A67" s="6" t="s">
        <v>615</v>
      </c>
      <c r="B67" s="6" t="s">
        <v>1622</v>
      </c>
      <c r="C67" s="6" t="s">
        <v>1173</v>
      </c>
      <c r="D67" s="17" t="s">
        <v>79</v>
      </c>
      <c r="E67" s="6" t="s">
        <v>1135</v>
      </c>
      <c r="F67" s="16">
        <f t="shared" si="12"/>
        <v>16797.88</v>
      </c>
      <c r="G67" s="18">
        <v>16797.879999999997</v>
      </c>
      <c r="H67" s="14">
        <v>2.8335207226946864</v>
      </c>
      <c r="I67" s="14">
        <f t="shared" si="13"/>
        <v>3.46</v>
      </c>
      <c r="J67" s="13">
        <f t="shared" si="14"/>
        <v>58120.66</v>
      </c>
      <c r="K67" s="12"/>
    </row>
    <row r="68" spans="1:11" ht="30">
      <c r="A68" s="6" t="s">
        <v>616</v>
      </c>
      <c r="B68" s="6" t="s">
        <v>1621</v>
      </c>
      <c r="C68" s="6" t="s">
        <v>1158</v>
      </c>
      <c r="D68" s="17" t="s">
        <v>80</v>
      </c>
      <c r="E68" s="6" t="s">
        <v>1131</v>
      </c>
      <c r="F68" s="16">
        <f t="shared" si="12"/>
        <v>1527.08</v>
      </c>
      <c r="G68" s="18">
        <v>1527.08</v>
      </c>
      <c r="H68" s="14">
        <v>9.4199809497675613</v>
      </c>
      <c r="I68" s="14">
        <f t="shared" si="13"/>
        <v>11.51</v>
      </c>
      <c r="J68" s="13">
        <f t="shared" si="14"/>
        <v>17576.689999999999</v>
      </c>
      <c r="K68" s="12"/>
    </row>
    <row r="69" spans="1:11" ht="30">
      <c r="A69" s="27" t="s">
        <v>617</v>
      </c>
      <c r="B69" s="6" t="s">
        <v>1620</v>
      </c>
      <c r="C69" s="6" t="s">
        <v>1173</v>
      </c>
      <c r="D69" s="17" t="s">
        <v>81</v>
      </c>
      <c r="E69" s="6" t="s">
        <v>1131</v>
      </c>
      <c r="F69" s="16">
        <f t="shared" si="12"/>
        <v>1527.08</v>
      </c>
      <c r="G69" s="18">
        <v>1527.08</v>
      </c>
      <c r="H69" s="14">
        <v>154.13490230317407</v>
      </c>
      <c r="I69" s="14">
        <f t="shared" si="13"/>
        <v>188.39</v>
      </c>
      <c r="J69" s="13">
        <f t="shared" si="14"/>
        <v>287686.59999999998</v>
      </c>
      <c r="K69" s="12"/>
    </row>
    <row r="70" spans="1:11" ht="30">
      <c r="A70" s="6" t="s">
        <v>618</v>
      </c>
      <c r="B70" s="6" t="s">
        <v>1619</v>
      </c>
      <c r="C70" s="6" t="s">
        <v>1158</v>
      </c>
      <c r="D70" s="17" t="s">
        <v>82</v>
      </c>
      <c r="E70" s="6" t="s">
        <v>3</v>
      </c>
      <c r="F70" s="16">
        <f t="shared" si="12"/>
        <v>184.01</v>
      </c>
      <c r="G70" s="18">
        <v>184.01249999999999</v>
      </c>
      <c r="H70" s="14">
        <v>165.13005570436593</v>
      </c>
      <c r="I70" s="14">
        <f t="shared" si="13"/>
        <v>201.83</v>
      </c>
      <c r="J70" s="13">
        <f t="shared" si="14"/>
        <v>37138.730000000003</v>
      </c>
      <c r="K70" s="12"/>
    </row>
    <row r="71" spans="1:11">
      <c r="A71" s="6" t="s">
        <v>619</v>
      </c>
      <c r="B71" s="6" t="s">
        <v>1618</v>
      </c>
      <c r="C71" s="6" t="s">
        <v>1255</v>
      </c>
      <c r="D71" s="17" t="s">
        <v>83</v>
      </c>
      <c r="E71" s="6" t="s">
        <v>3</v>
      </c>
      <c r="F71" s="16">
        <f t="shared" si="12"/>
        <v>184.01</v>
      </c>
      <c r="G71" s="18">
        <v>184.01249999999999</v>
      </c>
      <c r="H71" s="14">
        <v>189.81252226646367</v>
      </c>
      <c r="I71" s="14">
        <f t="shared" si="13"/>
        <v>232</v>
      </c>
      <c r="J71" s="13">
        <f t="shared" si="14"/>
        <v>42690.32</v>
      </c>
      <c r="K71" s="12"/>
    </row>
    <row r="72" spans="1:11">
      <c r="A72" s="6" t="s">
        <v>620</v>
      </c>
      <c r="B72" s="6" t="s">
        <v>1617</v>
      </c>
      <c r="C72" s="6" t="s">
        <v>1158</v>
      </c>
      <c r="D72" s="17" t="s">
        <v>84</v>
      </c>
      <c r="E72" s="6" t="s">
        <v>3</v>
      </c>
      <c r="F72" s="16">
        <f t="shared" si="12"/>
        <v>169.38</v>
      </c>
      <c r="G72" s="18">
        <v>169.386</v>
      </c>
      <c r="H72" s="14">
        <v>46.012344715492048</v>
      </c>
      <c r="I72" s="14">
        <f t="shared" si="13"/>
        <v>56.24</v>
      </c>
      <c r="J72" s="13">
        <f t="shared" si="14"/>
        <v>9525.93</v>
      </c>
      <c r="K72" s="12"/>
    </row>
    <row r="73" spans="1:11">
      <c r="A73" s="24" t="s">
        <v>621</v>
      </c>
      <c r="B73" s="24"/>
      <c r="C73" s="24"/>
      <c r="D73" s="25" t="s">
        <v>7</v>
      </c>
      <c r="E73" s="24"/>
      <c r="F73" s="23"/>
      <c r="G73" s="22"/>
      <c r="H73" s="21"/>
      <c r="I73" s="21"/>
      <c r="J73" s="20">
        <f>SUM(J74:J91)</f>
        <v>2903925.23</v>
      </c>
      <c r="K73" s="19"/>
    </row>
    <row r="74" spans="1:11">
      <c r="A74" s="6" t="s">
        <v>622</v>
      </c>
      <c r="B74" s="6" t="s">
        <v>1616</v>
      </c>
      <c r="C74" s="6" t="s">
        <v>1158</v>
      </c>
      <c r="D74" s="17" t="s">
        <v>85</v>
      </c>
      <c r="E74" s="6" t="s">
        <v>1131</v>
      </c>
      <c r="F74" s="16">
        <f t="shared" ref="F74:F91" si="15">TRUNC(G74,2)</f>
        <v>369.64</v>
      </c>
      <c r="G74" s="18">
        <v>369.64</v>
      </c>
      <c r="H74" s="14">
        <v>28.372881239638971</v>
      </c>
      <c r="I74" s="14">
        <f t="shared" ref="I74:I91" si="16">TRUNC(H74*(1+$J$2),2)</f>
        <v>34.68</v>
      </c>
      <c r="J74" s="13">
        <f t="shared" ref="J74:J91" si="17">TRUNC(I74*F74,2)</f>
        <v>12819.11</v>
      </c>
      <c r="K74" s="12"/>
    </row>
    <row r="75" spans="1:11">
      <c r="A75" s="7" t="s">
        <v>623</v>
      </c>
      <c r="B75" s="7">
        <v>112612</v>
      </c>
      <c r="C75" s="7" t="s">
        <v>1154</v>
      </c>
      <c r="D75" s="35" t="s">
        <v>86</v>
      </c>
      <c r="E75" s="7" t="s">
        <v>1131</v>
      </c>
      <c r="F75" s="18">
        <f t="shared" si="15"/>
        <v>190.51</v>
      </c>
      <c r="G75" s="18">
        <v>190.51300000000001</v>
      </c>
      <c r="H75" s="14">
        <v>793.59788655227237</v>
      </c>
      <c r="I75" s="32">
        <f t="shared" si="16"/>
        <v>970.01</v>
      </c>
      <c r="J75" s="31">
        <f t="shared" si="17"/>
        <v>184796.6</v>
      </c>
      <c r="K75" s="12"/>
    </row>
    <row r="76" spans="1:11">
      <c r="A76" s="6" t="s">
        <v>624</v>
      </c>
      <c r="B76" s="6" t="s">
        <v>1615</v>
      </c>
      <c r="C76" s="6" t="s">
        <v>1158</v>
      </c>
      <c r="D76" s="17" t="s">
        <v>87</v>
      </c>
      <c r="E76" s="6" t="s">
        <v>3</v>
      </c>
      <c r="F76" s="16">
        <f t="shared" si="15"/>
        <v>612.12</v>
      </c>
      <c r="G76" s="18">
        <v>612.12879999999996</v>
      </c>
      <c r="H76" s="14">
        <v>16.890523435456121</v>
      </c>
      <c r="I76" s="14">
        <f t="shared" si="16"/>
        <v>20.64</v>
      </c>
      <c r="J76" s="13">
        <f t="shared" si="17"/>
        <v>12634.15</v>
      </c>
      <c r="K76" s="12"/>
    </row>
    <row r="77" spans="1:11" ht="45">
      <c r="A77" s="6" t="s">
        <v>625</v>
      </c>
      <c r="B77" s="6" t="s">
        <v>1614</v>
      </c>
      <c r="C77" s="6" t="s">
        <v>1173</v>
      </c>
      <c r="D77" s="17" t="s">
        <v>88</v>
      </c>
      <c r="E77" s="6" t="s">
        <v>12</v>
      </c>
      <c r="F77" s="16">
        <f t="shared" si="15"/>
        <v>29</v>
      </c>
      <c r="G77" s="18">
        <v>29</v>
      </c>
      <c r="H77" s="14">
        <v>2486.1967176856647</v>
      </c>
      <c r="I77" s="14">
        <f t="shared" si="16"/>
        <v>3038.87</v>
      </c>
      <c r="J77" s="13">
        <f t="shared" si="17"/>
        <v>88127.23</v>
      </c>
      <c r="K77" s="12"/>
    </row>
    <row r="78" spans="1:11">
      <c r="A78" s="6" t="s">
        <v>626</v>
      </c>
      <c r="B78" s="6" t="s">
        <v>1613</v>
      </c>
      <c r="C78" s="6" t="s">
        <v>1182</v>
      </c>
      <c r="D78" s="17" t="s">
        <v>89</v>
      </c>
      <c r="E78" s="6" t="s">
        <v>1132</v>
      </c>
      <c r="F78" s="16">
        <f t="shared" si="15"/>
        <v>14</v>
      </c>
      <c r="G78" s="18">
        <v>14</v>
      </c>
      <c r="H78" s="14">
        <v>262.00888669005417</v>
      </c>
      <c r="I78" s="14">
        <f t="shared" si="16"/>
        <v>320.25</v>
      </c>
      <c r="J78" s="13">
        <f t="shared" si="17"/>
        <v>4483.5</v>
      </c>
      <c r="K78" s="12"/>
    </row>
    <row r="79" spans="1:11" ht="30">
      <c r="A79" s="6" t="s">
        <v>627</v>
      </c>
      <c r="B79" s="6" t="s">
        <v>1612</v>
      </c>
      <c r="C79" s="6" t="s">
        <v>1158</v>
      </c>
      <c r="D79" s="17" t="s">
        <v>90</v>
      </c>
      <c r="E79" s="6" t="s">
        <v>4</v>
      </c>
      <c r="F79" s="16">
        <f t="shared" si="15"/>
        <v>4</v>
      </c>
      <c r="G79" s="18">
        <v>4</v>
      </c>
      <c r="H79" s="14">
        <v>982.79588604947753</v>
      </c>
      <c r="I79" s="14">
        <f t="shared" si="16"/>
        <v>1201.27</v>
      </c>
      <c r="J79" s="13">
        <f t="shared" si="17"/>
        <v>4805.08</v>
      </c>
      <c r="K79" s="12"/>
    </row>
    <row r="80" spans="1:11" ht="30">
      <c r="A80" s="7" t="s">
        <v>628</v>
      </c>
      <c r="B80" s="7">
        <v>11947</v>
      </c>
      <c r="C80" s="7" t="s">
        <v>1182</v>
      </c>
      <c r="D80" s="35" t="s">
        <v>91</v>
      </c>
      <c r="E80" s="7" t="s">
        <v>1131</v>
      </c>
      <c r="F80" s="18">
        <f t="shared" si="15"/>
        <v>40.82</v>
      </c>
      <c r="G80" s="18">
        <v>40.824000000000005</v>
      </c>
      <c r="H80" s="14">
        <v>289.80903650077511</v>
      </c>
      <c r="I80" s="32">
        <f t="shared" si="16"/>
        <v>354.23</v>
      </c>
      <c r="J80" s="31">
        <f t="shared" si="17"/>
        <v>14459.66</v>
      </c>
      <c r="K80" s="12"/>
    </row>
    <row r="81" spans="1:11" ht="30">
      <c r="A81" s="6" t="s">
        <v>629</v>
      </c>
      <c r="B81" s="6" t="s">
        <v>1611</v>
      </c>
      <c r="C81" s="6" t="s">
        <v>1158</v>
      </c>
      <c r="D81" s="17" t="s">
        <v>92</v>
      </c>
      <c r="E81" s="6" t="s">
        <v>4</v>
      </c>
      <c r="F81" s="16">
        <f t="shared" si="15"/>
        <v>106</v>
      </c>
      <c r="G81" s="18">
        <v>106</v>
      </c>
      <c r="H81" s="14">
        <v>176.30165564838603</v>
      </c>
      <c r="I81" s="14">
        <f t="shared" si="16"/>
        <v>215.49</v>
      </c>
      <c r="J81" s="13">
        <f t="shared" si="17"/>
        <v>22841.94</v>
      </c>
      <c r="K81" s="12"/>
    </row>
    <row r="82" spans="1:11">
      <c r="A82" s="6" t="s">
        <v>630</v>
      </c>
      <c r="B82" s="6" t="s">
        <v>1610</v>
      </c>
      <c r="C82" s="6" t="s">
        <v>1173</v>
      </c>
      <c r="D82" s="17" t="s">
        <v>93</v>
      </c>
      <c r="E82" s="6" t="s">
        <v>4</v>
      </c>
      <c r="F82" s="16">
        <f t="shared" si="15"/>
        <v>19</v>
      </c>
      <c r="G82" s="18">
        <v>19</v>
      </c>
      <c r="H82" s="14">
        <v>159.07941315853395</v>
      </c>
      <c r="I82" s="14">
        <f t="shared" si="16"/>
        <v>194.44</v>
      </c>
      <c r="J82" s="13">
        <f t="shared" si="17"/>
        <v>3694.36</v>
      </c>
      <c r="K82" s="12"/>
    </row>
    <row r="83" spans="1:11">
      <c r="A83" s="6" t="s">
        <v>631</v>
      </c>
      <c r="B83" s="6" t="s">
        <v>1609</v>
      </c>
      <c r="C83" s="6" t="s">
        <v>1173</v>
      </c>
      <c r="D83" s="17" t="s">
        <v>94</v>
      </c>
      <c r="E83" s="6" t="s">
        <v>1136</v>
      </c>
      <c r="F83" s="16">
        <f t="shared" si="15"/>
        <v>8</v>
      </c>
      <c r="G83" s="18">
        <v>8</v>
      </c>
      <c r="H83" s="14">
        <v>1910.7188546364648</v>
      </c>
      <c r="I83" s="14">
        <f t="shared" si="16"/>
        <v>2335.4699999999998</v>
      </c>
      <c r="J83" s="13">
        <f t="shared" si="17"/>
        <v>18683.759999999998</v>
      </c>
      <c r="K83" s="12"/>
    </row>
    <row r="84" spans="1:11">
      <c r="A84" s="6" t="s">
        <v>632</v>
      </c>
      <c r="B84" s="6" t="s">
        <v>1608</v>
      </c>
      <c r="C84" s="6" t="s">
        <v>1255</v>
      </c>
      <c r="D84" s="17" t="s">
        <v>95</v>
      </c>
      <c r="E84" s="6" t="s">
        <v>1131</v>
      </c>
      <c r="F84" s="16">
        <f t="shared" si="15"/>
        <v>16.399999999999999</v>
      </c>
      <c r="G84" s="18">
        <v>16.401</v>
      </c>
      <c r="H84" s="14">
        <v>1017.4691754807556</v>
      </c>
      <c r="I84" s="14">
        <f t="shared" si="16"/>
        <v>1243.6500000000001</v>
      </c>
      <c r="J84" s="13">
        <f t="shared" si="17"/>
        <v>20395.86</v>
      </c>
      <c r="K84" s="12"/>
    </row>
    <row r="85" spans="1:11" ht="30">
      <c r="A85" s="6" t="s">
        <v>633</v>
      </c>
      <c r="B85" s="6" t="s">
        <v>1607</v>
      </c>
      <c r="C85" s="6" t="s">
        <v>1163</v>
      </c>
      <c r="D85" s="17" t="s">
        <v>96</v>
      </c>
      <c r="E85" s="6" t="s">
        <v>1137</v>
      </c>
      <c r="F85" s="16">
        <f t="shared" si="15"/>
        <v>79.08</v>
      </c>
      <c r="G85" s="18">
        <v>79.08</v>
      </c>
      <c r="H85" s="14">
        <v>839.04259770389183</v>
      </c>
      <c r="I85" s="14">
        <f t="shared" si="16"/>
        <v>1025.56</v>
      </c>
      <c r="J85" s="13">
        <f t="shared" si="17"/>
        <v>81101.279999999999</v>
      </c>
      <c r="K85" s="12"/>
    </row>
    <row r="86" spans="1:11">
      <c r="A86" s="6" t="s">
        <v>634</v>
      </c>
      <c r="B86" s="6" t="s">
        <v>1606</v>
      </c>
      <c r="C86" s="6" t="s">
        <v>1154</v>
      </c>
      <c r="D86" s="17" t="s">
        <v>97</v>
      </c>
      <c r="E86" s="6" t="s">
        <v>4</v>
      </c>
      <c r="F86" s="16">
        <f t="shared" si="15"/>
        <v>7</v>
      </c>
      <c r="G86" s="18">
        <v>7</v>
      </c>
      <c r="H86" s="14">
        <v>3259.6392351553964</v>
      </c>
      <c r="I86" s="14">
        <f t="shared" si="16"/>
        <v>3984.25</v>
      </c>
      <c r="J86" s="13">
        <f t="shared" si="17"/>
        <v>27889.75</v>
      </c>
      <c r="K86" s="12"/>
    </row>
    <row r="87" spans="1:11">
      <c r="A87" s="6" t="s">
        <v>635</v>
      </c>
      <c r="B87" s="6" t="s">
        <v>1605</v>
      </c>
      <c r="C87" s="6" t="s">
        <v>1604</v>
      </c>
      <c r="D87" s="17" t="s">
        <v>98</v>
      </c>
      <c r="E87" s="6" t="s">
        <v>4</v>
      </c>
      <c r="F87" s="16">
        <f t="shared" si="15"/>
        <v>1</v>
      </c>
      <c r="G87" s="18">
        <v>1</v>
      </c>
      <c r="H87" s="14">
        <v>682.28</v>
      </c>
      <c r="I87" s="14">
        <f t="shared" si="16"/>
        <v>833.95</v>
      </c>
      <c r="J87" s="13">
        <f t="shared" si="17"/>
        <v>833.95</v>
      </c>
      <c r="K87" s="12"/>
    </row>
    <row r="88" spans="1:11">
      <c r="A88" s="6" t="s">
        <v>636</v>
      </c>
      <c r="B88" s="6" t="s">
        <v>1603</v>
      </c>
      <c r="C88" s="6" t="s">
        <v>1158</v>
      </c>
      <c r="D88" s="17" t="s">
        <v>99</v>
      </c>
      <c r="E88" s="6" t="s">
        <v>3</v>
      </c>
      <c r="F88" s="16">
        <f t="shared" si="15"/>
        <v>7.81</v>
      </c>
      <c r="G88" s="18">
        <v>7.81</v>
      </c>
      <c r="H88" s="14">
        <v>363.84999999999997</v>
      </c>
      <c r="I88" s="14">
        <f t="shared" si="16"/>
        <v>444.73</v>
      </c>
      <c r="J88" s="13">
        <f t="shared" si="17"/>
        <v>3473.34</v>
      </c>
      <c r="K88" s="12"/>
    </row>
    <row r="89" spans="1:11" ht="30">
      <c r="A89" s="6" t="s">
        <v>637</v>
      </c>
      <c r="B89" s="6" t="s">
        <v>1602</v>
      </c>
      <c r="C89" s="6" t="s">
        <v>1182</v>
      </c>
      <c r="D89" s="17" t="s">
        <v>100</v>
      </c>
      <c r="E89" s="6" t="s">
        <v>1131</v>
      </c>
      <c r="F89" s="16">
        <f t="shared" si="15"/>
        <v>16.77</v>
      </c>
      <c r="G89" s="18">
        <v>16.776</v>
      </c>
      <c r="H89" s="14">
        <v>397.32</v>
      </c>
      <c r="I89" s="14">
        <f t="shared" si="16"/>
        <v>485.64</v>
      </c>
      <c r="J89" s="13">
        <f t="shared" si="17"/>
        <v>8144.18</v>
      </c>
      <c r="K89" s="12"/>
    </row>
    <row r="90" spans="1:11" ht="30">
      <c r="A90" s="27" t="s">
        <v>638</v>
      </c>
      <c r="B90" s="6">
        <v>10036</v>
      </c>
      <c r="C90" s="6" t="s">
        <v>1182</v>
      </c>
      <c r="D90" s="17" t="s">
        <v>101</v>
      </c>
      <c r="E90" s="6" t="s">
        <v>1131</v>
      </c>
      <c r="F90" s="16">
        <f t="shared" si="15"/>
        <v>921.54</v>
      </c>
      <c r="G90" s="18">
        <v>921.54</v>
      </c>
      <c r="H90" s="14">
        <v>1923.31</v>
      </c>
      <c r="I90" s="14">
        <f t="shared" si="16"/>
        <v>2350.86</v>
      </c>
      <c r="J90" s="13">
        <f t="shared" si="17"/>
        <v>2166411.52</v>
      </c>
      <c r="K90" s="12"/>
    </row>
    <row r="91" spans="1:11">
      <c r="A91" s="6" t="s">
        <v>639</v>
      </c>
      <c r="B91" s="6">
        <v>36002</v>
      </c>
      <c r="C91" s="6" t="s">
        <v>1255</v>
      </c>
      <c r="D91" s="17" t="s">
        <v>102</v>
      </c>
      <c r="E91" s="6" t="s">
        <v>5</v>
      </c>
      <c r="F91" s="16">
        <f t="shared" si="15"/>
        <v>8293.86</v>
      </c>
      <c r="G91" s="18">
        <v>8293.86</v>
      </c>
      <c r="H91" s="14">
        <v>22.53</v>
      </c>
      <c r="I91" s="14">
        <f t="shared" si="16"/>
        <v>27.53</v>
      </c>
      <c r="J91" s="13">
        <f t="shared" si="17"/>
        <v>228329.96</v>
      </c>
      <c r="K91" s="12"/>
    </row>
    <row r="92" spans="1:11">
      <c r="A92" s="24" t="s">
        <v>640</v>
      </c>
      <c r="B92" s="24"/>
      <c r="C92" s="24"/>
      <c r="D92" s="25" t="s">
        <v>103</v>
      </c>
      <c r="E92" s="24"/>
      <c r="F92" s="23"/>
      <c r="G92" s="22"/>
      <c r="H92" s="21"/>
      <c r="I92" s="21"/>
      <c r="J92" s="20">
        <f>SUM(J93:J95)</f>
        <v>237928.83000000002</v>
      </c>
      <c r="K92" s="19"/>
    </row>
    <row r="93" spans="1:11" ht="30">
      <c r="A93" s="6" t="s">
        <v>641</v>
      </c>
      <c r="B93" s="6" t="s">
        <v>1601</v>
      </c>
      <c r="C93" s="6" t="s">
        <v>1158</v>
      </c>
      <c r="D93" s="17" t="s">
        <v>104</v>
      </c>
      <c r="E93" s="6" t="s">
        <v>1131</v>
      </c>
      <c r="F93" s="16">
        <f>TRUNC(G93,2)</f>
        <v>1284.82</v>
      </c>
      <c r="G93" s="18">
        <v>1284.8282000000002</v>
      </c>
      <c r="H93" s="14">
        <v>4.2299999999999995</v>
      </c>
      <c r="I93" s="14">
        <f>TRUNC(H93*(1+$J$2),2)</f>
        <v>5.17</v>
      </c>
      <c r="J93" s="13">
        <f>TRUNC(I93*F93,2)</f>
        <v>6642.51</v>
      </c>
      <c r="K93" s="12"/>
    </row>
    <row r="94" spans="1:11" ht="45">
      <c r="A94" s="6" t="s">
        <v>642</v>
      </c>
      <c r="B94" s="6" t="s">
        <v>1600</v>
      </c>
      <c r="C94" s="6" t="s">
        <v>1158</v>
      </c>
      <c r="D94" s="17" t="s">
        <v>105</v>
      </c>
      <c r="E94" s="6" t="s">
        <v>1131</v>
      </c>
      <c r="F94" s="16">
        <f>TRUNC(G94,2)</f>
        <v>1284.82</v>
      </c>
      <c r="G94" s="18">
        <v>1284.8282000000002</v>
      </c>
      <c r="H94" s="14">
        <v>36.380000000000003</v>
      </c>
      <c r="I94" s="14">
        <f>TRUNC(H94*(1+$J$2),2)</f>
        <v>44.46</v>
      </c>
      <c r="J94" s="13">
        <f>TRUNC(I94*F94,2)</f>
        <v>57123.09</v>
      </c>
      <c r="K94" s="12"/>
    </row>
    <row r="95" spans="1:11" ht="30">
      <c r="A95" s="6" t="s">
        <v>643</v>
      </c>
      <c r="B95" s="6" t="s">
        <v>1599</v>
      </c>
      <c r="C95" s="6" t="s">
        <v>1182</v>
      </c>
      <c r="D95" s="17" t="s">
        <v>106</v>
      </c>
      <c r="E95" s="6" t="s">
        <v>1131</v>
      </c>
      <c r="F95" s="16">
        <f>TRUNC(G95,2)</f>
        <v>1184.22</v>
      </c>
      <c r="G95" s="18">
        <v>1184.2229</v>
      </c>
      <c r="H95" s="14">
        <v>120.33</v>
      </c>
      <c r="I95" s="14">
        <f>TRUNC(H95*(1+$J$2),2)</f>
        <v>147.07</v>
      </c>
      <c r="J95" s="13">
        <f>TRUNC(I95*F95,2)</f>
        <v>174163.23</v>
      </c>
      <c r="K95" s="12"/>
    </row>
    <row r="96" spans="1:11">
      <c r="A96" s="24" t="s">
        <v>644</v>
      </c>
      <c r="B96" s="24"/>
      <c r="C96" s="24"/>
      <c r="D96" s="25" t="s">
        <v>107</v>
      </c>
      <c r="E96" s="24"/>
      <c r="F96" s="23"/>
      <c r="G96" s="22"/>
      <c r="H96" s="21"/>
      <c r="I96" s="21"/>
      <c r="J96" s="20">
        <f>SUM(J97:J119)</f>
        <v>2704685.0100000012</v>
      </c>
      <c r="K96" s="19"/>
    </row>
    <row r="97" spans="1:11">
      <c r="A97" s="6" t="s">
        <v>645</v>
      </c>
      <c r="B97" s="6" t="s">
        <v>1598</v>
      </c>
      <c r="C97" s="6" t="s">
        <v>1336</v>
      </c>
      <c r="D97" s="17" t="s">
        <v>108</v>
      </c>
      <c r="E97" s="6" t="s">
        <v>1131</v>
      </c>
      <c r="F97" s="16">
        <f t="shared" ref="F97:F119" si="18">TRUNC(G97,2)</f>
        <v>1058.74</v>
      </c>
      <c r="G97" s="15">
        <v>1058.74</v>
      </c>
      <c r="H97" s="14">
        <v>41.84</v>
      </c>
      <c r="I97" s="14">
        <f t="shared" ref="I97:I119" si="19">TRUNC(H97*(1+$J$2),2)</f>
        <v>51.14</v>
      </c>
      <c r="J97" s="13">
        <f t="shared" ref="J97:J119" si="20">TRUNC(I97*F97,2)</f>
        <v>54143.96</v>
      </c>
      <c r="K97" s="12"/>
    </row>
    <row r="98" spans="1:11">
      <c r="A98" s="6" t="s">
        <v>646</v>
      </c>
      <c r="B98" s="6" t="s">
        <v>1597</v>
      </c>
      <c r="C98" s="6" t="s">
        <v>1156</v>
      </c>
      <c r="D98" s="17" t="s">
        <v>109</v>
      </c>
      <c r="E98" s="6" t="s">
        <v>1133</v>
      </c>
      <c r="F98" s="16">
        <f t="shared" si="18"/>
        <v>105.87</v>
      </c>
      <c r="G98" s="15">
        <v>105.87400000000001</v>
      </c>
      <c r="H98" s="14">
        <v>392.79480000056526</v>
      </c>
      <c r="I98" s="14">
        <f t="shared" si="19"/>
        <v>480.11</v>
      </c>
      <c r="J98" s="13">
        <f t="shared" si="20"/>
        <v>50829.24</v>
      </c>
      <c r="K98" s="12"/>
    </row>
    <row r="99" spans="1:11">
      <c r="A99" s="6" t="s">
        <v>647</v>
      </c>
      <c r="B99" s="6" t="s">
        <v>1596</v>
      </c>
      <c r="C99" s="6" t="s">
        <v>1182</v>
      </c>
      <c r="D99" s="17" t="s">
        <v>110</v>
      </c>
      <c r="E99" s="6" t="s">
        <v>1131</v>
      </c>
      <c r="F99" s="16">
        <f t="shared" si="18"/>
        <v>4541.92</v>
      </c>
      <c r="G99" s="15">
        <v>4541.9285679999994</v>
      </c>
      <c r="H99" s="14">
        <v>27.61</v>
      </c>
      <c r="I99" s="14">
        <f t="shared" si="19"/>
        <v>33.74</v>
      </c>
      <c r="J99" s="13">
        <f t="shared" si="20"/>
        <v>153244.38</v>
      </c>
      <c r="K99" s="12"/>
    </row>
    <row r="100" spans="1:11">
      <c r="A100" s="6" t="s">
        <v>648</v>
      </c>
      <c r="B100" s="6" t="s">
        <v>1595</v>
      </c>
      <c r="C100" s="6" t="s">
        <v>1158</v>
      </c>
      <c r="D100" s="17" t="s">
        <v>9</v>
      </c>
      <c r="E100" s="6" t="s">
        <v>3</v>
      </c>
      <c r="F100" s="16">
        <f t="shared" si="18"/>
        <v>84.11</v>
      </c>
      <c r="G100" s="18">
        <v>84.110000000000014</v>
      </c>
      <c r="H100" s="14">
        <v>110.92</v>
      </c>
      <c r="I100" s="14">
        <f t="shared" si="19"/>
        <v>135.57</v>
      </c>
      <c r="J100" s="13">
        <f t="shared" si="20"/>
        <v>11402.79</v>
      </c>
      <c r="K100" s="12"/>
    </row>
    <row r="101" spans="1:11">
      <c r="A101" s="6" t="s">
        <v>649</v>
      </c>
      <c r="B101" s="6" t="s">
        <v>1594</v>
      </c>
      <c r="C101" s="6" t="s">
        <v>1158</v>
      </c>
      <c r="D101" s="17" t="s">
        <v>111</v>
      </c>
      <c r="E101" s="6" t="s">
        <v>1131</v>
      </c>
      <c r="F101" s="16">
        <f t="shared" si="18"/>
        <v>1000.06</v>
      </c>
      <c r="G101" s="18">
        <v>1000.06</v>
      </c>
      <c r="H101" s="14">
        <v>2.1</v>
      </c>
      <c r="I101" s="14">
        <f t="shared" si="19"/>
        <v>2.56</v>
      </c>
      <c r="J101" s="13">
        <f t="shared" si="20"/>
        <v>2560.15</v>
      </c>
      <c r="K101" s="12"/>
    </row>
    <row r="102" spans="1:11" ht="30">
      <c r="A102" s="27" t="s">
        <v>650</v>
      </c>
      <c r="B102" s="6" t="s">
        <v>1593</v>
      </c>
      <c r="C102" s="6" t="s">
        <v>1182</v>
      </c>
      <c r="D102" s="17" t="s">
        <v>112</v>
      </c>
      <c r="E102" s="6" t="s">
        <v>1131</v>
      </c>
      <c r="F102" s="16">
        <f t="shared" si="18"/>
        <v>4541.92</v>
      </c>
      <c r="G102" s="18">
        <v>4541.9285679999994</v>
      </c>
      <c r="H102" s="14">
        <v>235.86</v>
      </c>
      <c r="I102" s="14">
        <f t="shared" si="19"/>
        <v>288.29000000000002</v>
      </c>
      <c r="J102" s="13">
        <f t="shared" si="20"/>
        <v>1309390.1100000001</v>
      </c>
      <c r="K102" s="12"/>
    </row>
    <row r="103" spans="1:11">
      <c r="A103" s="6" t="s">
        <v>651</v>
      </c>
      <c r="B103" s="6" t="s">
        <v>1592</v>
      </c>
      <c r="C103" s="6" t="s">
        <v>1158</v>
      </c>
      <c r="D103" s="17" t="s">
        <v>113</v>
      </c>
      <c r="E103" s="6" t="s">
        <v>1131</v>
      </c>
      <c r="F103" s="16">
        <f t="shared" si="18"/>
        <v>711.91</v>
      </c>
      <c r="G103" s="18">
        <v>711.91</v>
      </c>
      <c r="H103" s="14">
        <v>14.530000000000001</v>
      </c>
      <c r="I103" s="14">
        <f t="shared" si="19"/>
        <v>17.760000000000002</v>
      </c>
      <c r="J103" s="13">
        <f t="shared" si="20"/>
        <v>12643.52</v>
      </c>
      <c r="K103" s="12"/>
    </row>
    <row r="104" spans="1:11">
      <c r="A104" s="27" t="s">
        <v>652</v>
      </c>
      <c r="B104" s="6" t="s">
        <v>1591</v>
      </c>
      <c r="C104" s="6" t="s">
        <v>1158</v>
      </c>
      <c r="D104" s="17" t="s">
        <v>114</v>
      </c>
      <c r="E104" s="6" t="s">
        <v>1131</v>
      </c>
      <c r="F104" s="16">
        <f t="shared" si="18"/>
        <v>4136.99</v>
      </c>
      <c r="G104" s="18">
        <v>4136.9969999999994</v>
      </c>
      <c r="H104" s="14">
        <v>96.66</v>
      </c>
      <c r="I104" s="14">
        <f t="shared" si="19"/>
        <v>118.14</v>
      </c>
      <c r="J104" s="13">
        <f t="shared" si="20"/>
        <v>488743.99</v>
      </c>
      <c r="K104" s="12"/>
    </row>
    <row r="105" spans="1:11">
      <c r="A105" s="6" t="s">
        <v>653</v>
      </c>
      <c r="B105" s="6" t="s">
        <v>1590</v>
      </c>
      <c r="C105" s="6" t="s">
        <v>1158</v>
      </c>
      <c r="D105" s="17" t="s">
        <v>115</v>
      </c>
      <c r="E105" s="6" t="s">
        <v>3</v>
      </c>
      <c r="F105" s="16">
        <f t="shared" si="18"/>
        <v>34.76</v>
      </c>
      <c r="G105" s="18">
        <v>34.760000000000005</v>
      </c>
      <c r="H105" s="14">
        <v>183.84</v>
      </c>
      <c r="I105" s="14">
        <f t="shared" si="19"/>
        <v>224.7</v>
      </c>
      <c r="J105" s="13">
        <f t="shared" si="20"/>
        <v>7810.57</v>
      </c>
      <c r="K105" s="12"/>
    </row>
    <row r="106" spans="1:11" ht="30">
      <c r="A106" s="6" t="s">
        <v>654</v>
      </c>
      <c r="B106" s="6" t="s">
        <v>1589</v>
      </c>
      <c r="C106" s="6" t="s">
        <v>1182</v>
      </c>
      <c r="D106" s="17" t="s">
        <v>116</v>
      </c>
      <c r="E106" s="6" t="s">
        <v>1131</v>
      </c>
      <c r="F106" s="16">
        <f t="shared" si="18"/>
        <v>204.29</v>
      </c>
      <c r="G106" s="18">
        <v>204.29</v>
      </c>
      <c r="H106" s="14">
        <v>61.9</v>
      </c>
      <c r="I106" s="14">
        <f t="shared" si="19"/>
        <v>75.66</v>
      </c>
      <c r="J106" s="13">
        <f t="shared" si="20"/>
        <v>15456.58</v>
      </c>
      <c r="K106" s="12"/>
    </row>
    <row r="107" spans="1:11">
      <c r="A107" s="6" t="s">
        <v>655</v>
      </c>
      <c r="B107" s="6" t="s">
        <v>1588</v>
      </c>
      <c r="C107" s="6" t="s">
        <v>1156</v>
      </c>
      <c r="D107" s="17" t="s">
        <v>117</v>
      </c>
      <c r="E107" s="6" t="s">
        <v>1133</v>
      </c>
      <c r="F107" s="16">
        <f t="shared" si="18"/>
        <v>96.37</v>
      </c>
      <c r="G107" s="18">
        <v>96.37</v>
      </c>
      <c r="H107" s="14">
        <v>11.509077364726721</v>
      </c>
      <c r="I107" s="14">
        <f t="shared" si="19"/>
        <v>14.06</v>
      </c>
      <c r="J107" s="13">
        <f t="shared" si="20"/>
        <v>1354.96</v>
      </c>
      <c r="K107" s="12"/>
    </row>
    <row r="108" spans="1:11">
      <c r="A108" s="6" t="s">
        <v>656</v>
      </c>
      <c r="B108" s="6" t="s">
        <v>1587</v>
      </c>
      <c r="C108" s="6" t="s">
        <v>1158</v>
      </c>
      <c r="D108" s="17" t="s">
        <v>118</v>
      </c>
      <c r="E108" s="6" t="s">
        <v>3</v>
      </c>
      <c r="F108" s="16">
        <f t="shared" si="18"/>
        <v>43</v>
      </c>
      <c r="G108" s="18">
        <v>43</v>
      </c>
      <c r="H108" s="14">
        <v>9.1499999999999986</v>
      </c>
      <c r="I108" s="14">
        <f t="shared" si="19"/>
        <v>11.18</v>
      </c>
      <c r="J108" s="13">
        <f t="shared" si="20"/>
        <v>480.74</v>
      </c>
      <c r="K108" s="12"/>
    </row>
    <row r="109" spans="1:11">
      <c r="A109" s="6" t="s">
        <v>657</v>
      </c>
      <c r="B109" s="6" t="s">
        <v>1586</v>
      </c>
      <c r="C109" s="6" t="s">
        <v>1156</v>
      </c>
      <c r="D109" s="17" t="s">
        <v>119</v>
      </c>
      <c r="E109" s="6" t="s">
        <v>1131</v>
      </c>
      <c r="F109" s="16">
        <f t="shared" si="18"/>
        <v>74</v>
      </c>
      <c r="G109" s="18">
        <v>74</v>
      </c>
      <c r="H109" s="14">
        <v>19.559999999999999</v>
      </c>
      <c r="I109" s="14">
        <f t="shared" si="19"/>
        <v>23.9</v>
      </c>
      <c r="J109" s="13">
        <f t="shared" si="20"/>
        <v>1768.6</v>
      </c>
      <c r="K109" s="12"/>
    </row>
    <row r="110" spans="1:11" ht="30">
      <c r="A110" s="6" t="s">
        <v>658</v>
      </c>
      <c r="B110" s="6" t="s">
        <v>1585</v>
      </c>
      <c r="C110" s="6" t="s">
        <v>1417</v>
      </c>
      <c r="D110" s="17" t="s">
        <v>120</v>
      </c>
      <c r="E110" s="6" t="s">
        <v>1133</v>
      </c>
      <c r="F110" s="16">
        <f t="shared" si="18"/>
        <v>146.53</v>
      </c>
      <c r="G110" s="18">
        <v>146.53700000000001</v>
      </c>
      <c r="H110" s="14">
        <v>209.84429716600724</v>
      </c>
      <c r="I110" s="14">
        <f t="shared" si="19"/>
        <v>256.49</v>
      </c>
      <c r="J110" s="13">
        <f t="shared" si="20"/>
        <v>37583.47</v>
      </c>
      <c r="K110" s="12"/>
    </row>
    <row r="111" spans="1:11">
      <c r="A111" s="6" t="s">
        <v>659</v>
      </c>
      <c r="B111" s="6" t="s">
        <v>1584</v>
      </c>
      <c r="C111" s="6" t="s">
        <v>1156</v>
      </c>
      <c r="D111" s="17" t="s">
        <v>121</v>
      </c>
      <c r="E111" s="6" t="s">
        <v>1132</v>
      </c>
      <c r="F111" s="16">
        <f t="shared" si="18"/>
        <v>21</v>
      </c>
      <c r="G111" s="18">
        <v>21</v>
      </c>
      <c r="H111" s="14">
        <v>27.61</v>
      </c>
      <c r="I111" s="14">
        <f t="shared" si="19"/>
        <v>33.74</v>
      </c>
      <c r="J111" s="13">
        <f t="shared" si="20"/>
        <v>708.54</v>
      </c>
      <c r="K111" s="12"/>
    </row>
    <row r="112" spans="1:11">
      <c r="A112" s="6" t="s">
        <v>660</v>
      </c>
      <c r="B112" s="6" t="s">
        <v>1583</v>
      </c>
      <c r="C112" s="6" t="s">
        <v>1156</v>
      </c>
      <c r="D112" s="17" t="s">
        <v>122</v>
      </c>
      <c r="E112" s="6" t="s">
        <v>1138</v>
      </c>
      <c r="F112" s="16">
        <f t="shared" si="18"/>
        <v>126</v>
      </c>
      <c r="G112" s="18">
        <v>126</v>
      </c>
      <c r="H112" s="14">
        <v>60.301600025555352</v>
      </c>
      <c r="I112" s="14">
        <f t="shared" si="19"/>
        <v>73.7</v>
      </c>
      <c r="J112" s="13">
        <f t="shared" si="20"/>
        <v>9286.2000000000007</v>
      </c>
      <c r="K112" s="12"/>
    </row>
    <row r="113" spans="1:11">
      <c r="A113" s="6" t="s">
        <v>661</v>
      </c>
      <c r="B113" s="6" t="s">
        <v>1582</v>
      </c>
      <c r="C113" s="6" t="s">
        <v>1156</v>
      </c>
      <c r="D113" s="17" t="s">
        <v>123</v>
      </c>
      <c r="E113" s="6" t="s">
        <v>1138</v>
      </c>
      <c r="F113" s="16">
        <f t="shared" si="18"/>
        <v>43</v>
      </c>
      <c r="G113" s="18">
        <v>43</v>
      </c>
      <c r="H113" s="14">
        <v>52.299470575432906</v>
      </c>
      <c r="I113" s="14">
        <f t="shared" si="19"/>
        <v>63.92</v>
      </c>
      <c r="J113" s="13">
        <f t="shared" si="20"/>
        <v>2748.56</v>
      </c>
      <c r="K113" s="12"/>
    </row>
    <row r="114" spans="1:11">
      <c r="A114" s="6" t="s">
        <v>662</v>
      </c>
      <c r="B114" s="6" t="s">
        <v>1581</v>
      </c>
      <c r="C114" s="6" t="s">
        <v>1156</v>
      </c>
      <c r="D114" s="17" t="s">
        <v>124</v>
      </c>
      <c r="E114" s="6" t="s">
        <v>1132</v>
      </c>
      <c r="F114" s="16">
        <f t="shared" si="18"/>
        <v>1</v>
      </c>
      <c r="G114" s="18">
        <v>1</v>
      </c>
      <c r="H114" s="14">
        <v>1348.6952186476105</v>
      </c>
      <c r="I114" s="14">
        <f t="shared" si="19"/>
        <v>1648.51</v>
      </c>
      <c r="J114" s="13">
        <f t="shared" si="20"/>
        <v>1648.51</v>
      </c>
      <c r="K114" s="12"/>
    </row>
    <row r="115" spans="1:11">
      <c r="A115" s="6" t="s">
        <v>663</v>
      </c>
      <c r="B115" s="6" t="s">
        <v>1580</v>
      </c>
      <c r="C115" s="6" t="s">
        <v>1156</v>
      </c>
      <c r="D115" s="17" t="s">
        <v>125</v>
      </c>
      <c r="E115" s="6" t="s">
        <v>1132</v>
      </c>
      <c r="F115" s="16">
        <f t="shared" si="18"/>
        <v>2</v>
      </c>
      <c r="G115" s="18">
        <v>2</v>
      </c>
      <c r="H115" s="14">
        <v>3545.1727196604461</v>
      </c>
      <c r="I115" s="14">
        <f t="shared" si="19"/>
        <v>4333.26</v>
      </c>
      <c r="J115" s="13">
        <f t="shared" si="20"/>
        <v>8666.52</v>
      </c>
      <c r="K115" s="12"/>
    </row>
    <row r="116" spans="1:11">
      <c r="A116" s="6" t="s">
        <v>664</v>
      </c>
      <c r="B116" s="6" t="s">
        <v>1579</v>
      </c>
      <c r="C116" s="6" t="s">
        <v>1156</v>
      </c>
      <c r="D116" s="17" t="s">
        <v>126</v>
      </c>
      <c r="E116" s="6" t="s">
        <v>1138</v>
      </c>
      <c r="F116" s="16">
        <f t="shared" si="18"/>
        <v>38</v>
      </c>
      <c r="G116" s="18">
        <v>38</v>
      </c>
      <c r="H116" s="14">
        <v>424.39</v>
      </c>
      <c r="I116" s="14">
        <f t="shared" si="19"/>
        <v>518.73</v>
      </c>
      <c r="J116" s="13">
        <f t="shared" si="20"/>
        <v>19711.740000000002</v>
      </c>
      <c r="K116" s="12"/>
    </row>
    <row r="117" spans="1:11">
      <c r="A117" s="6" t="s">
        <v>665</v>
      </c>
      <c r="B117" s="6" t="s">
        <v>1578</v>
      </c>
      <c r="C117" s="6" t="s">
        <v>1156</v>
      </c>
      <c r="D117" s="17" t="s">
        <v>127</v>
      </c>
      <c r="E117" s="6" t="s">
        <v>1132</v>
      </c>
      <c r="F117" s="16">
        <f t="shared" si="18"/>
        <v>1</v>
      </c>
      <c r="G117" s="18">
        <v>1</v>
      </c>
      <c r="H117" s="14">
        <v>738.02</v>
      </c>
      <c r="I117" s="14">
        <f t="shared" si="19"/>
        <v>902.08</v>
      </c>
      <c r="J117" s="13">
        <f t="shared" si="20"/>
        <v>902.08</v>
      </c>
      <c r="K117" s="12"/>
    </row>
    <row r="118" spans="1:11" ht="30">
      <c r="A118" s="6" t="s">
        <v>666</v>
      </c>
      <c r="B118" s="6" t="s">
        <v>1577</v>
      </c>
      <c r="C118" s="6" t="s">
        <v>1182</v>
      </c>
      <c r="D118" s="17" t="s">
        <v>128</v>
      </c>
      <c r="E118" s="6" t="s">
        <v>1131</v>
      </c>
      <c r="F118" s="16">
        <f t="shared" si="18"/>
        <v>723.6</v>
      </c>
      <c r="G118" s="18">
        <v>723.6</v>
      </c>
      <c r="H118" s="14">
        <v>176.99787437707809</v>
      </c>
      <c r="I118" s="14">
        <f t="shared" si="19"/>
        <v>216.34</v>
      </c>
      <c r="J118" s="13">
        <f t="shared" si="20"/>
        <v>156543.62</v>
      </c>
      <c r="K118" s="12"/>
    </row>
    <row r="119" spans="1:11" ht="30">
      <c r="A119" s="27" t="s">
        <v>667</v>
      </c>
      <c r="B119" s="6" t="s">
        <v>1576</v>
      </c>
      <c r="C119" s="6" t="s">
        <v>1182</v>
      </c>
      <c r="D119" s="17" t="s">
        <v>129</v>
      </c>
      <c r="E119" s="6" t="s">
        <v>1131</v>
      </c>
      <c r="F119" s="16">
        <f t="shared" si="18"/>
        <v>367.58</v>
      </c>
      <c r="G119" s="18">
        <v>367.58</v>
      </c>
      <c r="H119" s="14">
        <v>794.70948136958805</v>
      </c>
      <c r="I119" s="14">
        <f t="shared" si="19"/>
        <v>971.37</v>
      </c>
      <c r="J119" s="13">
        <f t="shared" si="20"/>
        <v>357056.18</v>
      </c>
      <c r="K119" s="12"/>
    </row>
    <row r="120" spans="1:11">
      <c r="A120" s="24">
        <v>11</v>
      </c>
      <c r="B120" s="24"/>
      <c r="C120" s="24"/>
      <c r="D120" s="25" t="s">
        <v>130</v>
      </c>
      <c r="E120" s="24"/>
      <c r="F120" s="23"/>
      <c r="G120" s="22"/>
      <c r="H120" s="21"/>
      <c r="I120" s="21"/>
      <c r="J120" s="20">
        <f>SUM(J121:J123)</f>
        <v>553207.74</v>
      </c>
      <c r="K120" s="19"/>
    </row>
    <row r="121" spans="1:11">
      <c r="A121" s="27" t="s">
        <v>668</v>
      </c>
      <c r="B121" s="6" t="s">
        <v>1575</v>
      </c>
      <c r="C121" s="6" t="s">
        <v>1255</v>
      </c>
      <c r="D121" s="17" t="s">
        <v>131</v>
      </c>
      <c r="E121" s="6" t="s">
        <v>1131</v>
      </c>
      <c r="F121" s="16">
        <f>TRUNC(G121,2)</f>
        <v>2987.88</v>
      </c>
      <c r="G121" s="18">
        <v>2987.8799999999997</v>
      </c>
      <c r="H121" s="14">
        <v>86.222231588672571</v>
      </c>
      <c r="I121" s="14">
        <f>TRUNC(H121*(1+$J$2),2)</f>
        <v>105.38</v>
      </c>
      <c r="J121" s="13">
        <f>TRUNC(I121*F121,2)</f>
        <v>314862.78999999998</v>
      </c>
      <c r="K121" s="12"/>
    </row>
    <row r="122" spans="1:11" ht="30">
      <c r="A122" s="6" t="s">
        <v>669</v>
      </c>
      <c r="B122" s="6" t="s">
        <v>1574</v>
      </c>
      <c r="C122" s="6" t="s">
        <v>1182</v>
      </c>
      <c r="D122" s="17" t="s">
        <v>132</v>
      </c>
      <c r="E122" s="6" t="s">
        <v>1131</v>
      </c>
      <c r="F122" s="16">
        <f>TRUNC(G122,2)</f>
        <v>287.72000000000003</v>
      </c>
      <c r="G122" s="18">
        <v>287.71999999999997</v>
      </c>
      <c r="H122" s="14">
        <v>88.294836702855392</v>
      </c>
      <c r="I122" s="14">
        <f>TRUNC(H122*(1+$J$2),2)</f>
        <v>107.92</v>
      </c>
      <c r="J122" s="13">
        <f>TRUNC(I122*F122,2)</f>
        <v>31050.74</v>
      </c>
      <c r="K122" s="12"/>
    </row>
    <row r="123" spans="1:11">
      <c r="A123" s="6" t="s">
        <v>670</v>
      </c>
      <c r="B123" s="6" t="s">
        <v>1573</v>
      </c>
      <c r="C123" s="6" t="s">
        <v>1182</v>
      </c>
      <c r="D123" s="17" t="s">
        <v>133</v>
      </c>
      <c r="E123" s="6" t="s">
        <v>1131</v>
      </c>
      <c r="F123" s="16">
        <f>TRUNC(G123,2)</f>
        <v>847.24</v>
      </c>
      <c r="G123" s="18">
        <v>847.24</v>
      </c>
      <c r="H123" s="14">
        <v>200.17647725671148</v>
      </c>
      <c r="I123" s="14">
        <f>TRUNC(H123*(1+$J$2),2)</f>
        <v>244.67</v>
      </c>
      <c r="J123" s="13">
        <f>TRUNC(I123*F123,2)</f>
        <v>207294.21</v>
      </c>
      <c r="K123" s="12"/>
    </row>
    <row r="124" spans="1:11">
      <c r="A124" s="24" t="s">
        <v>671</v>
      </c>
      <c r="B124" s="24"/>
      <c r="C124" s="24"/>
      <c r="D124" s="25" t="s">
        <v>134</v>
      </c>
      <c r="E124" s="24"/>
      <c r="F124" s="23"/>
      <c r="G124" s="22"/>
      <c r="H124" s="21"/>
      <c r="I124" s="21"/>
      <c r="J124" s="20">
        <f>SUM(J125:J127)</f>
        <v>217356.38</v>
      </c>
      <c r="K124" s="19"/>
    </row>
    <row r="125" spans="1:11">
      <c r="A125" s="6" t="s">
        <v>672</v>
      </c>
      <c r="B125" s="6" t="s">
        <v>1572</v>
      </c>
      <c r="C125" s="6" t="s">
        <v>1158</v>
      </c>
      <c r="D125" s="17" t="s">
        <v>10</v>
      </c>
      <c r="E125" s="6" t="s">
        <v>1131</v>
      </c>
      <c r="F125" s="16">
        <f>TRUNC(G125,2)</f>
        <v>5368.15</v>
      </c>
      <c r="G125" s="18">
        <v>5368.1596902000001</v>
      </c>
      <c r="H125" s="14">
        <v>2.8364316640478795</v>
      </c>
      <c r="I125" s="14">
        <f>TRUNC(H125*(1+$J$2),2)</f>
        <v>3.46</v>
      </c>
      <c r="J125" s="13">
        <f>TRUNC(I125*F125,2)</f>
        <v>18573.79</v>
      </c>
      <c r="K125" s="12"/>
    </row>
    <row r="126" spans="1:11">
      <c r="A126" s="6" t="s">
        <v>673</v>
      </c>
      <c r="B126" s="6" t="s">
        <v>1571</v>
      </c>
      <c r="C126" s="6" t="s">
        <v>1158</v>
      </c>
      <c r="D126" s="17" t="s">
        <v>135</v>
      </c>
      <c r="E126" s="6" t="s">
        <v>1131</v>
      </c>
      <c r="F126" s="16">
        <f>TRUNC(G126,2)</f>
        <v>5368.15</v>
      </c>
      <c r="G126" s="18">
        <v>5368.1596902000001</v>
      </c>
      <c r="H126" s="14">
        <v>19.860312274950388</v>
      </c>
      <c r="I126" s="14">
        <f>TRUNC(H126*(1+$J$2),2)</f>
        <v>24.27</v>
      </c>
      <c r="J126" s="13">
        <f>TRUNC(I126*F126,2)</f>
        <v>130285</v>
      </c>
      <c r="K126" s="12"/>
    </row>
    <row r="127" spans="1:11">
      <c r="A127" s="6" t="s">
        <v>674</v>
      </c>
      <c r="B127" s="6" t="s">
        <v>1570</v>
      </c>
      <c r="C127" s="6" t="s">
        <v>1158</v>
      </c>
      <c r="D127" s="17" t="s">
        <v>136</v>
      </c>
      <c r="E127" s="6" t="s">
        <v>1131</v>
      </c>
      <c r="F127" s="16">
        <f>TRUNC(G127,2)</f>
        <v>5368.15</v>
      </c>
      <c r="G127" s="18">
        <v>5368.1596902000001</v>
      </c>
      <c r="H127" s="14">
        <v>10.439546523497443</v>
      </c>
      <c r="I127" s="14">
        <f>TRUNC(H127*(1+$J$2),2)</f>
        <v>12.76</v>
      </c>
      <c r="J127" s="13">
        <f>TRUNC(I127*F127,2)</f>
        <v>68497.59</v>
      </c>
      <c r="K127" s="12"/>
    </row>
    <row r="128" spans="1:11">
      <c r="A128" s="24" t="s">
        <v>675</v>
      </c>
      <c r="B128" s="24"/>
      <c r="C128" s="24"/>
      <c r="D128" s="25" t="s">
        <v>11</v>
      </c>
      <c r="E128" s="24"/>
      <c r="F128" s="23"/>
      <c r="G128" s="22"/>
      <c r="H128" s="21"/>
      <c r="I128" s="21"/>
      <c r="J128" s="20">
        <f>SUM(J129:J142)</f>
        <v>909761.17999999993</v>
      </c>
      <c r="K128" s="19"/>
    </row>
    <row r="129" spans="1:14" ht="30">
      <c r="A129" s="6" t="s">
        <v>676</v>
      </c>
      <c r="B129" s="6" t="s">
        <v>1569</v>
      </c>
      <c r="C129" s="6" t="s">
        <v>1158</v>
      </c>
      <c r="D129" s="17" t="s">
        <v>137</v>
      </c>
      <c r="E129" s="6" t="s">
        <v>1131</v>
      </c>
      <c r="F129" s="18">
        <f t="shared" ref="F129:F142" si="21">TRUNC(G129,2)</f>
        <v>63.73</v>
      </c>
      <c r="G129" s="18">
        <v>63.72999999999999</v>
      </c>
      <c r="H129" s="14">
        <v>779.84564043903583</v>
      </c>
      <c r="I129" s="14">
        <f t="shared" ref="I129:I142" si="22">TRUNC(H129*(1+$J$2),2)</f>
        <v>953.2</v>
      </c>
      <c r="J129" s="13">
        <f t="shared" ref="J129:J142" si="23">TRUNC(I129*F129,2)</f>
        <v>60747.43</v>
      </c>
      <c r="K129" s="12"/>
    </row>
    <row r="130" spans="1:14" ht="30">
      <c r="A130" s="6" t="s">
        <v>677</v>
      </c>
      <c r="B130" s="6" t="s">
        <v>1568</v>
      </c>
      <c r="C130" s="6" t="s">
        <v>1158</v>
      </c>
      <c r="D130" s="17" t="s">
        <v>138</v>
      </c>
      <c r="E130" s="6" t="s">
        <v>3</v>
      </c>
      <c r="F130" s="18">
        <f t="shared" si="21"/>
        <v>0.85</v>
      </c>
      <c r="G130" s="18">
        <v>0.85</v>
      </c>
      <c r="H130" s="14">
        <v>114.46061190943307</v>
      </c>
      <c r="I130" s="14">
        <f t="shared" si="22"/>
        <v>139.9</v>
      </c>
      <c r="J130" s="13">
        <f t="shared" si="23"/>
        <v>118.91</v>
      </c>
      <c r="K130" s="12"/>
    </row>
    <row r="131" spans="1:14">
      <c r="A131" s="6" t="s">
        <v>678</v>
      </c>
      <c r="B131" s="6" t="s">
        <v>1567</v>
      </c>
      <c r="C131" s="6" t="s">
        <v>1182</v>
      </c>
      <c r="D131" s="17" t="s">
        <v>1566</v>
      </c>
      <c r="E131" s="6" t="s">
        <v>1138</v>
      </c>
      <c r="F131" s="18">
        <f t="shared" si="21"/>
        <v>74.959999999999994</v>
      </c>
      <c r="G131" s="18">
        <v>74.960000000000008</v>
      </c>
      <c r="H131" s="14">
        <v>150.94284877830577</v>
      </c>
      <c r="I131" s="14">
        <f t="shared" si="22"/>
        <v>184.49</v>
      </c>
      <c r="J131" s="13">
        <f t="shared" si="23"/>
        <v>13829.37</v>
      </c>
      <c r="K131" s="12"/>
    </row>
    <row r="132" spans="1:14">
      <c r="A132" s="6" t="s">
        <v>679</v>
      </c>
      <c r="B132" s="6" t="s">
        <v>1565</v>
      </c>
      <c r="C132" s="6" t="s">
        <v>1154</v>
      </c>
      <c r="D132" s="17" t="s">
        <v>139</v>
      </c>
      <c r="E132" s="6" t="s">
        <v>1131</v>
      </c>
      <c r="F132" s="18">
        <f t="shared" si="21"/>
        <v>27.62</v>
      </c>
      <c r="G132" s="18">
        <v>27.623000000000005</v>
      </c>
      <c r="H132" s="14">
        <v>452.92229686310907</v>
      </c>
      <c r="I132" s="14">
        <f t="shared" si="22"/>
        <v>553.6</v>
      </c>
      <c r="J132" s="13">
        <f t="shared" si="23"/>
        <v>15290.43</v>
      </c>
      <c r="K132" s="12"/>
      <c r="L132" s="1" t="s">
        <v>1564</v>
      </c>
    </row>
    <row r="133" spans="1:14">
      <c r="A133" s="6" t="s">
        <v>680</v>
      </c>
      <c r="B133" s="7" t="s">
        <v>1563</v>
      </c>
      <c r="C133" s="7" t="s">
        <v>1336</v>
      </c>
      <c r="D133" s="35" t="s">
        <v>140</v>
      </c>
      <c r="E133" s="7" t="s">
        <v>1131</v>
      </c>
      <c r="F133" s="18">
        <f t="shared" si="21"/>
        <v>144</v>
      </c>
      <c r="G133" s="18">
        <v>144</v>
      </c>
      <c r="H133" s="14">
        <v>495.41907577205359</v>
      </c>
      <c r="I133" s="32">
        <f t="shared" si="22"/>
        <v>605.54999999999995</v>
      </c>
      <c r="J133" s="31">
        <f t="shared" si="23"/>
        <v>87199.2</v>
      </c>
      <c r="K133" s="12"/>
    </row>
    <row r="134" spans="1:14" ht="30">
      <c r="A134" s="6" t="s">
        <v>681</v>
      </c>
      <c r="B134" s="6" t="s">
        <v>1562</v>
      </c>
      <c r="C134" s="6" t="s">
        <v>1182</v>
      </c>
      <c r="D134" s="17" t="s">
        <v>141</v>
      </c>
      <c r="E134" s="6" t="s">
        <v>1132</v>
      </c>
      <c r="F134" s="18">
        <f t="shared" si="21"/>
        <v>1</v>
      </c>
      <c r="G134" s="18">
        <v>1</v>
      </c>
      <c r="H134" s="14">
        <v>6766.6046506042412</v>
      </c>
      <c r="I134" s="14">
        <f t="shared" si="22"/>
        <v>8270.82</v>
      </c>
      <c r="J134" s="13">
        <f t="shared" si="23"/>
        <v>8270.82</v>
      </c>
      <c r="K134" s="12"/>
    </row>
    <row r="135" spans="1:14" ht="30">
      <c r="A135" s="6" t="s">
        <v>682</v>
      </c>
      <c r="B135" s="6" t="s">
        <v>1561</v>
      </c>
      <c r="C135" s="6" t="s">
        <v>1182</v>
      </c>
      <c r="D135" s="17" t="s">
        <v>142</v>
      </c>
      <c r="E135" s="6" t="s">
        <v>1138</v>
      </c>
      <c r="F135" s="18">
        <f t="shared" si="21"/>
        <v>21.66</v>
      </c>
      <c r="G135" s="18">
        <v>21.66</v>
      </c>
      <c r="H135" s="14">
        <v>687.80748372190635</v>
      </c>
      <c r="I135" s="14">
        <f t="shared" si="22"/>
        <v>840.7</v>
      </c>
      <c r="J135" s="13">
        <f t="shared" si="23"/>
        <v>18209.560000000001</v>
      </c>
      <c r="K135" s="12"/>
    </row>
    <row r="136" spans="1:14" ht="30">
      <c r="A136" s="6" t="s">
        <v>683</v>
      </c>
      <c r="B136" s="6" t="s">
        <v>1560</v>
      </c>
      <c r="C136" s="6" t="s">
        <v>1182</v>
      </c>
      <c r="D136" s="17" t="s">
        <v>143</v>
      </c>
      <c r="E136" s="6" t="s">
        <v>1138</v>
      </c>
      <c r="F136" s="18">
        <f t="shared" si="21"/>
        <v>28.17</v>
      </c>
      <c r="G136" s="18">
        <v>28.17</v>
      </c>
      <c r="H136" s="14">
        <v>1188.9142805195243</v>
      </c>
      <c r="I136" s="14">
        <f t="shared" si="22"/>
        <v>1453.2</v>
      </c>
      <c r="J136" s="13">
        <f t="shared" si="23"/>
        <v>40936.639999999999</v>
      </c>
      <c r="K136" s="12"/>
    </row>
    <row r="137" spans="1:14">
      <c r="A137" s="6" t="s">
        <v>684</v>
      </c>
      <c r="B137" s="6" t="s">
        <v>1559</v>
      </c>
      <c r="C137" s="6" t="s">
        <v>1182</v>
      </c>
      <c r="D137" s="17" t="s">
        <v>144</v>
      </c>
      <c r="E137" s="6" t="s">
        <v>1138</v>
      </c>
      <c r="F137" s="18">
        <f t="shared" si="21"/>
        <v>26.04</v>
      </c>
      <c r="G137" s="18">
        <v>26.04</v>
      </c>
      <c r="H137" s="14">
        <v>84.750533250509378</v>
      </c>
      <c r="I137" s="14">
        <f t="shared" si="22"/>
        <v>103.59</v>
      </c>
      <c r="J137" s="13">
        <f t="shared" si="23"/>
        <v>2697.48</v>
      </c>
      <c r="K137" s="12"/>
    </row>
    <row r="138" spans="1:14">
      <c r="A138" s="6" t="s">
        <v>685</v>
      </c>
      <c r="B138" s="7">
        <v>121580</v>
      </c>
      <c r="C138" s="7" t="s">
        <v>1154</v>
      </c>
      <c r="D138" s="35" t="s">
        <v>145</v>
      </c>
      <c r="E138" s="7" t="s">
        <v>1131</v>
      </c>
      <c r="F138" s="18">
        <f t="shared" si="21"/>
        <v>805.96</v>
      </c>
      <c r="G138" s="18">
        <v>805.96</v>
      </c>
      <c r="H138" s="14">
        <v>278.82208243694532</v>
      </c>
      <c r="I138" s="32">
        <f t="shared" si="22"/>
        <v>340.8</v>
      </c>
      <c r="J138" s="31">
        <f t="shared" si="23"/>
        <v>274671.15999999997</v>
      </c>
      <c r="K138" s="12"/>
      <c r="N138" s="3"/>
    </row>
    <row r="139" spans="1:14">
      <c r="A139" s="6" t="s">
        <v>686</v>
      </c>
      <c r="B139" s="6">
        <v>36002</v>
      </c>
      <c r="C139" s="6" t="s">
        <v>1255</v>
      </c>
      <c r="D139" s="17" t="s">
        <v>102</v>
      </c>
      <c r="E139" s="6" t="s">
        <v>5</v>
      </c>
      <c r="F139" s="18">
        <f t="shared" si="21"/>
        <v>7253.64</v>
      </c>
      <c r="G139" s="18">
        <v>7253.64</v>
      </c>
      <c r="H139" s="14">
        <v>22.53</v>
      </c>
      <c r="I139" s="14">
        <f t="shared" si="22"/>
        <v>27.53</v>
      </c>
      <c r="J139" s="13">
        <f t="shared" si="23"/>
        <v>199692.7</v>
      </c>
      <c r="K139" s="12"/>
      <c r="N139" s="45"/>
    </row>
    <row r="140" spans="1:14">
      <c r="A140" s="6" t="s">
        <v>687</v>
      </c>
      <c r="B140" s="6" t="s">
        <v>1558</v>
      </c>
      <c r="C140" s="6" t="s">
        <v>1182</v>
      </c>
      <c r="D140" s="35" t="s">
        <v>146</v>
      </c>
      <c r="E140" s="7" t="s">
        <v>1131</v>
      </c>
      <c r="F140" s="18">
        <f t="shared" si="21"/>
        <v>148.4</v>
      </c>
      <c r="G140" s="18">
        <v>148.4</v>
      </c>
      <c r="H140" s="14">
        <v>362.47354014856421</v>
      </c>
      <c r="I140" s="14">
        <f t="shared" si="22"/>
        <v>443.05</v>
      </c>
      <c r="J140" s="13">
        <f t="shared" si="23"/>
        <v>65748.62</v>
      </c>
      <c r="K140" s="12"/>
    </row>
    <row r="141" spans="1:14" s="4" customFormat="1">
      <c r="A141" s="6" t="s">
        <v>688</v>
      </c>
      <c r="B141" s="7">
        <v>36002</v>
      </c>
      <c r="C141" s="7" t="s">
        <v>1255</v>
      </c>
      <c r="D141" s="35" t="s">
        <v>102</v>
      </c>
      <c r="E141" s="7" t="s">
        <v>5</v>
      </c>
      <c r="F141" s="18">
        <f t="shared" si="21"/>
        <v>1335.6</v>
      </c>
      <c r="G141" s="18">
        <v>1335.6000000000001</v>
      </c>
      <c r="H141" s="14">
        <v>22.53</v>
      </c>
      <c r="I141" s="32">
        <f t="shared" si="22"/>
        <v>27.53</v>
      </c>
      <c r="J141" s="31">
        <f t="shared" si="23"/>
        <v>36769.06</v>
      </c>
      <c r="K141" s="30"/>
    </row>
    <row r="142" spans="1:14" s="4" customFormat="1">
      <c r="A142" s="6" t="s">
        <v>689</v>
      </c>
      <c r="B142" s="7" t="s">
        <v>1557</v>
      </c>
      <c r="C142" s="6" t="s">
        <v>1173</v>
      </c>
      <c r="D142" s="35" t="s">
        <v>147</v>
      </c>
      <c r="E142" s="7" t="s">
        <v>1139</v>
      </c>
      <c r="F142" s="18">
        <f t="shared" si="21"/>
        <v>6</v>
      </c>
      <c r="G142" s="18">
        <v>6</v>
      </c>
      <c r="H142" s="14">
        <v>11669.231502516112</v>
      </c>
      <c r="I142" s="32">
        <f t="shared" si="22"/>
        <v>14263.3</v>
      </c>
      <c r="J142" s="31">
        <f t="shared" si="23"/>
        <v>85579.8</v>
      </c>
      <c r="K142" s="30"/>
    </row>
    <row r="143" spans="1:14">
      <c r="A143" s="24" t="s">
        <v>690</v>
      </c>
      <c r="B143" s="24"/>
      <c r="C143" s="24"/>
      <c r="D143" s="36" t="s">
        <v>148</v>
      </c>
      <c r="E143" s="24"/>
      <c r="F143" s="23"/>
      <c r="G143" s="22"/>
      <c r="H143" s="21"/>
      <c r="I143" s="21"/>
      <c r="J143" s="20">
        <f>SUM(J144:J222)</f>
        <v>305595.81000000017</v>
      </c>
      <c r="K143" s="19"/>
    </row>
    <row r="144" spans="1:14">
      <c r="A144" s="6" t="s">
        <v>691</v>
      </c>
      <c r="B144" s="6" t="s">
        <v>1556</v>
      </c>
      <c r="C144" s="6" t="s">
        <v>1255</v>
      </c>
      <c r="D144" s="17" t="s">
        <v>149</v>
      </c>
      <c r="E144" s="6" t="s">
        <v>4</v>
      </c>
      <c r="F144" s="18">
        <f t="shared" ref="F144:F175" si="24">TRUNC(G144,2)</f>
        <v>4</v>
      </c>
      <c r="G144" s="18">
        <v>4</v>
      </c>
      <c r="H144" s="14">
        <v>1499.7482136546903</v>
      </c>
      <c r="I144" s="14">
        <f t="shared" ref="I144:I175" si="25">TRUNC(H144*(1+$J$2),2)</f>
        <v>1833.14</v>
      </c>
      <c r="J144" s="13">
        <f t="shared" ref="J144:J175" si="26">TRUNC(I144*F144,2)</f>
        <v>7332.56</v>
      </c>
      <c r="K144" s="12"/>
    </row>
    <row r="145" spans="1:11">
      <c r="A145" s="6" t="s">
        <v>692</v>
      </c>
      <c r="B145" s="6" t="s">
        <v>1555</v>
      </c>
      <c r="C145" s="6" t="s">
        <v>1158</v>
      </c>
      <c r="D145" s="17" t="s">
        <v>150</v>
      </c>
      <c r="E145" s="6" t="s">
        <v>4</v>
      </c>
      <c r="F145" s="18">
        <f t="shared" si="24"/>
        <v>14</v>
      </c>
      <c r="G145" s="18">
        <v>14</v>
      </c>
      <c r="H145" s="14">
        <v>548.45471802507689</v>
      </c>
      <c r="I145" s="14">
        <f t="shared" si="25"/>
        <v>670.37</v>
      </c>
      <c r="J145" s="13">
        <f t="shared" si="26"/>
        <v>9385.18</v>
      </c>
      <c r="K145" s="12"/>
    </row>
    <row r="146" spans="1:11">
      <c r="A146" s="6" t="s">
        <v>693</v>
      </c>
      <c r="B146" s="6" t="s">
        <v>1554</v>
      </c>
      <c r="C146" s="6" t="s">
        <v>1158</v>
      </c>
      <c r="D146" s="17" t="s">
        <v>151</v>
      </c>
      <c r="E146" s="6" t="s">
        <v>4</v>
      </c>
      <c r="F146" s="18">
        <f t="shared" si="24"/>
        <v>38</v>
      </c>
      <c r="G146" s="18">
        <v>38</v>
      </c>
      <c r="H146" s="14">
        <v>1855.4539350521745</v>
      </c>
      <c r="I146" s="14">
        <f t="shared" si="25"/>
        <v>2267.92</v>
      </c>
      <c r="J146" s="13">
        <f t="shared" si="26"/>
        <v>86180.96</v>
      </c>
      <c r="K146" s="12"/>
    </row>
    <row r="147" spans="1:11" ht="30">
      <c r="A147" s="6" t="s">
        <v>694</v>
      </c>
      <c r="B147" s="6" t="s">
        <v>1553</v>
      </c>
      <c r="C147" s="6" t="s">
        <v>1158</v>
      </c>
      <c r="D147" s="17" t="s">
        <v>152</v>
      </c>
      <c r="E147" s="6" t="s">
        <v>4</v>
      </c>
      <c r="F147" s="18">
        <f t="shared" si="24"/>
        <v>10</v>
      </c>
      <c r="G147" s="18">
        <v>10</v>
      </c>
      <c r="H147" s="14">
        <v>220.40250079700132</v>
      </c>
      <c r="I147" s="14">
        <f t="shared" si="25"/>
        <v>269.39</v>
      </c>
      <c r="J147" s="13">
        <f t="shared" si="26"/>
        <v>2693.9</v>
      </c>
      <c r="K147" s="12"/>
    </row>
    <row r="148" spans="1:11" ht="30">
      <c r="A148" s="6" t="s">
        <v>695</v>
      </c>
      <c r="B148" s="6" t="s">
        <v>1552</v>
      </c>
      <c r="C148" s="6" t="s">
        <v>1182</v>
      </c>
      <c r="D148" s="17" t="s">
        <v>153</v>
      </c>
      <c r="E148" s="6" t="s">
        <v>1132</v>
      </c>
      <c r="F148" s="18">
        <f t="shared" si="24"/>
        <v>10</v>
      </c>
      <c r="G148" s="18">
        <v>10</v>
      </c>
      <c r="H148" s="14">
        <v>482.85890289623899</v>
      </c>
      <c r="I148" s="14">
        <f t="shared" si="25"/>
        <v>590.19000000000005</v>
      </c>
      <c r="J148" s="13">
        <f t="shared" si="26"/>
        <v>5901.9</v>
      </c>
      <c r="K148" s="12"/>
    </row>
    <row r="149" spans="1:11" ht="30">
      <c r="A149" s="6" t="s">
        <v>696</v>
      </c>
      <c r="B149" s="6" t="s">
        <v>1551</v>
      </c>
      <c r="C149" s="6" t="s">
        <v>1158</v>
      </c>
      <c r="D149" s="17" t="s">
        <v>154</v>
      </c>
      <c r="E149" s="6" t="s">
        <v>4</v>
      </c>
      <c r="F149" s="18">
        <f t="shared" si="24"/>
        <v>34</v>
      </c>
      <c r="G149" s="18">
        <v>34</v>
      </c>
      <c r="H149" s="14">
        <v>285.75926834378862</v>
      </c>
      <c r="I149" s="14">
        <f t="shared" si="25"/>
        <v>349.28</v>
      </c>
      <c r="J149" s="13">
        <f t="shared" si="26"/>
        <v>11875.52</v>
      </c>
      <c r="K149" s="12"/>
    </row>
    <row r="150" spans="1:11" ht="30">
      <c r="A150" s="6" t="s">
        <v>697</v>
      </c>
      <c r="B150" s="6" t="s">
        <v>1550</v>
      </c>
      <c r="C150" s="6" t="s">
        <v>1158</v>
      </c>
      <c r="D150" s="17" t="s">
        <v>155</v>
      </c>
      <c r="E150" s="6" t="s">
        <v>4</v>
      </c>
      <c r="F150" s="18">
        <f t="shared" si="24"/>
        <v>8</v>
      </c>
      <c r="G150" s="18">
        <v>8</v>
      </c>
      <c r="H150" s="14">
        <v>713.15274895229436</v>
      </c>
      <c r="I150" s="14">
        <f t="shared" si="25"/>
        <v>871.68</v>
      </c>
      <c r="J150" s="13">
        <f t="shared" si="26"/>
        <v>6973.44</v>
      </c>
      <c r="K150" s="12"/>
    </row>
    <row r="151" spans="1:11">
      <c r="A151" s="6" t="s">
        <v>698</v>
      </c>
      <c r="B151" s="6" t="s">
        <v>1549</v>
      </c>
      <c r="C151" s="6" t="s">
        <v>1158</v>
      </c>
      <c r="D151" s="17" t="s">
        <v>156</v>
      </c>
      <c r="E151" s="6" t="s">
        <v>4</v>
      </c>
      <c r="F151" s="18">
        <f t="shared" si="24"/>
        <v>42</v>
      </c>
      <c r="G151" s="18">
        <v>42</v>
      </c>
      <c r="H151" s="14">
        <v>168.66044760812488</v>
      </c>
      <c r="I151" s="14">
        <f t="shared" si="25"/>
        <v>206.15</v>
      </c>
      <c r="J151" s="13">
        <f t="shared" si="26"/>
        <v>8658.2999999999993</v>
      </c>
      <c r="K151" s="12"/>
    </row>
    <row r="152" spans="1:11" ht="30">
      <c r="A152" s="6" t="s">
        <v>699</v>
      </c>
      <c r="B152" s="6" t="s">
        <v>1548</v>
      </c>
      <c r="C152" s="6" t="s">
        <v>1288</v>
      </c>
      <c r="D152" s="17" t="s">
        <v>157</v>
      </c>
      <c r="E152" s="6" t="s">
        <v>1140</v>
      </c>
      <c r="F152" s="18">
        <f t="shared" si="24"/>
        <v>42</v>
      </c>
      <c r="G152" s="18">
        <v>42</v>
      </c>
      <c r="H152" s="14">
        <v>23.825850503631983</v>
      </c>
      <c r="I152" s="14">
        <f t="shared" si="25"/>
        <v>29.12</v>
      </c>
      <c r="J152" s="13">
        <f t="shared" si="26"/>
        <v>1223.04</v>
      </c>
      <c r="K152" s="12"/>
    </row>
    <row r="153" spans="1:11" ht="30">
      <c r="A153" s="6" t="s">
        <v>700</v>
      </c>
      <c r="B153" s="6" t="s">
        <v>1547</v>
      </c>
      <c r="C153" s="6" t="s">
        <v>1158</v>
      </c>
      <c r="D153" s="17" t="s">
        <v>158</v>
      </c>
      <c r="E153" s="6" t="s">
        <v>4</v>
      </c>
      <c r="F153" s="18">
        <f t="shared" si="24"/>
        <v>16</v>
      </c>
      <c r="G153" s="18">
        <v>16</v>
      </c>
      <c r="H153" s="14">
        <v>327.86706853202566</v>
      </c>
      <c r="I153" s="14">
        <f t="shared" si="25"/>
        <v>400.75</v>
      </c>
      <c r="J153" s="13">
        <f t="shared" si="26"/>
        <v>6412</v>
      </c>
      <c r="K153" s="12"/>
    </row>
    <row r="154" spans="1:11">
      <c r="A154" s="6" t="s">
        <v>701</v>
      </c>
      <c r="B154" s="6" t="s">
        <v>1546</v>
      </c>
      <c r="C154" s="6" t="s">
        <v>1158</v>
      </c>
      <c r="D154" s="17" t="s">
        <v>159</v>
      </c>
      <c r="E154" s="6" t="s">
        <v>4</v>
      </c>
      <c r="F154" s="18">
        <f t="shared" si="24"/>
        <v>16</v>
      </c>
      <c r="G154" s="18">
        <v>16</v>
      </c>
      <c r="H154" s="14">
        <v>597.65973711755214</v>
      </c>
      <c r="I154" s="14">
        <f t="shared" si="25"/>
        <v>730.51</v>
      </c>
      <c r="J154" s="13">
        <f t="shared" si="26"/>
        <v>11688.16</v>
      </c>
      <c r="K154" s="12"/>
    </row>
    <row r="155" spans="1:11">
      <c r="A155" s="6" t="s">
        <v>702</v>
      </c>
      <c r="B155" s="6" t="s">
        <v>1545</v>
      </c>
      <c r="C155" s="6" t="s">
        <v>1158</v>
      </c>
      <c r="D155" s="17" t="s">
        <v>160</v>
      </c>
      <c r="E155" s="6" t="s">
        <v>4</v>
      </c>
      <c r="F155" s="18">
        <f t="shared" si="24"/>
        <v>42</v>
      </c>
      <c r="G155" s="18">
        <v>42</v>
      </c>
      <c r="H155" s="14">
        <v>11.691118398405749</v>
      </c>
      <c r="I155" s="14">
        <f t="shared" si="25"/>
        <v>14.29</v>
      </c>
      <c r="J155" s="13">
        <f t="shared" si="26"/>
        <v>600.17999999999995</v>
      </c>
      <c r="K155" s="12"/>
    </row>
    <row r="156" spans="1:11" ht="30">
      <c r="A156" s="6" t="s">
        <v>703</v>
      </c>
      <c r="B156" s="6" t="s">
        <v>1544</v>
      </c>
      <c r="C156" s="6" t="s">
        <v>1158</v>
      </c>
      <c r="D156" s="17" t="s">
        <v>161</v>
      </c>
      <c r="E156" s="6" t="s">
        <v>4</v>
      </c>
      <c r="F156" s="18">
        <f t="shared" si="24"/>
        <v>20</v>
      </c>
      <c r="G156" s="18">
        <v>20</v>
      </c>
      <c r="H156" s="14">
        <v>68.299283133585291</v>
      </c>
      <c r="I156" s="14">
        <f t="shared" si="25"/>
        <v>83.48</v>
      </c>
      <c r="J156" s="13">
        <f t="shared" si="26"/>
        <v>1669.6</v>
      </c>
      <c r="K156" s="12"/>
    </row>
    <row r="157" spans="1:11">
      <c r="A157" s="6" t="s">
        <v>704</v>
      </c>
      <c r="B157" s="6" t="s">
        <v>1543</v>
      </c>
      <c r="C157" s="6" t="s">
        <v>1182</v>
      </c>
      <c r="D157" s="17" t="s">
        <v>162</v>
      </c>
      <c r="E157" s="6" t="s">
        <v>1132</v>
      </c>
      <c r="F157" s="18">
        <f t="shared" si="24"/>
        <v>20</v>
      </c>
      <c r="G157" s="18">
        <v>20</v>
      </c>
      <c r="H157" s="14">
        <v>65.035653166988993</v>
      </c>
      <c r="I157" s="14">
        <f t="shared" si="25"/>
        <v>79.489999999999995</v>
      </c>
      <c r="J157" s="13">
        <f t="shared" si="26"/>
        <v>1589.8</v>
      </c>
      <c r="K157" s="12"/>
    </row>
    <row r="158" spans="1:11">
      <c r="A158" s="6" t="s">
        <v>705</v>
      </c>
      <c r="B158" s="6" t="s">
        <v>1542</v>
      </c>
      <c r="C158" s="6" t="s">
        <v>1255</v>
      </c>
      <c r="D158" s="17" t="s">
        <v>163</v>
      </c>
      <c r="E158" s="6" t="s">
        <v>4</v>
      </c>
      <c r="F158" s="18">
        <f t="shared" si="24"/>
        <v>20</v>
      </c>
      <c r="G158" s="18">
        <v>20</v>
      </c>
      <c r="H158" s="14">
        <v>243.27969298671115</v>
      </c>
      <c r="I158" s="14">
        <f t="shared" si="25"/>
        <v>297.36</v>
      </c>
      <c r="J158" s="13">
        <f t="shared" si="26"/>
        <v>5947.2</v>
      </c>
      <c r="K158" s="12"/>
    </row>
    <row r="159" spans="1:11" ht="30">
      <c r="A159" s="6" t="s">
        <v>706</v>
      </c>
      <c r="B159" s="6" t="s">
        <v>1541</v>
      </c>
      <c r="C159" s="6" t="s">
        <v>1158</v>
      </c>
      <c r="D159" s="17" t="s">
        <v>164</v>
      </c>
      <c r="E159" s="6" t="s">
        <v>4</v>
      </c>
      <c r="F159" s="18">
        <f t="shared" si="24"/>
        <v>18</v>
      </c>
      <c r="G159" s="18">
        <v>18</v>
      </c>
      <c r="H159" s="14">
        <v>121.51821989108772</v>
      </c>
      <c r="I159" s="14">
        <f t="shared" si="25"/>
        <v>148.53</v>
      </c>
      <c r="J159" s="13">
        <f t="shared" si="26"/>
        <v>2673.54</v>
      </c>
      <c r="K159" s="12"/>
    </row>
    <row r="160" spans="1:11" ht="30">
      <c r="A160" s="6" t="s">
        <v>707</v>
      </c>
      <c r="B160" s="6" t="s">
        <v>1523</v>
      </c>
      <c r="C160" s="6" t="s">
        <v>1158</v>
      </c>
      <c r="D160" s="17" t="s">
        <v>165</v>
      </c>
      <c r="E160" s="6" t="s">
        <v>4</v>
      </c>
      <c r="F160" s="18">
        <f t="shared" si="24"/>
        <v>16</v>
      </c>
      <c r="G160" s="18">
        <v>16</v>
      </c>
      <c r="H160" s="14">
        <v>68.709564145421453</v>
      </c>
      <c r="I160" s="14">
        <f t="shared" si="25"/>
        <v>83.98</v>
      </c>
      <c r="J160" s="13">
        <f t="shared" si="26"/>
        <v>1343.68</v>
      </c>
      <c r="K160" s="12"/>
    </row>
    <row r="161" spans="1:11" ht="30">
      <c r="A161" s="6" t="s">
        <v>708</v>
      </c>
      <c r="B161" s="6" t="s">
        <v>1540</v>
      </c>
      <c r="C161" s="6" t="s">
        <v>1158</v>
      </c>
      <c r="D161" s="17" t="s">
        <v>166</v>
      </c>
      <c r="E161" s="6" t="s">
        <v>4</v>
      </c>
      <c r="F161" s="18">
        <f t="shared" si="24"/>
        <v>78</v>
      </c>
      <c r="G161" s="26">
        <v>78</v>
      </c>
      <c r="H161" s="14">
        <v>10.517891926232886</v>
      </c>
      <c r="I161" s="14">
        <f t="shared" si="25"/>
        <v>12.85</v>
      </c>
      <c r="J161" s="13">
        <f t="shared" si="26"/>
        <v>1002.3</v>
      </c>
      <c r="K161" s="12"/>
    </row>
    <row r="162" spans="1:11" ht="30">
      <c r="A162" s="6" t="s">
        <v>709</v>
      </c>
      <c r="B162" s="6" t="s">
        <v>1539</v>
      </c>
      <c r="C162" s="6" t="s">
        <v>1158</v>
      </c>
      <c r="D162" s="44" t="s">
        <v>167</v>
      </c>
      <c r="E162" s="43" t="s">
        <v>4</v>
      </c>
      <c r="F162" s="15">
        <f t="shared" si="24"/>
        <v>1</v>
      </c>
      <c r="G162" s="26">
        <v>1</v>
      </c>
      <c r="H162" s="14">
        <v>69.75291170106243</v>
      </c>
      <c r="I162" s="14">
        <f t="shared" si="25"/>
        <v>85.25</v>
      </c>
      <c r="J162" s="13">
        <f t="shared" si="26"/>
        <v>85.25</v>
      </c>
      <c r="K162" s="12"/>
    </row>
    <row r="163" spans="1:11" ht="30">
      <c r="A163" s="6" t="s">
        <v>710</v>
      </c>
      <c r="B163" s="6" t="s">
        <v>1538</v>
      </c>
      <c r="C163" s="6" t="s">
        <v>1158</v>
      </c>
      <c r="D163" s="44" t="s">
        <v>168</v>
      </c>
      <c r="E163" s="43" t="s">
        <v>4</v>
      </c>
      <c r="F163" s="15">
        <f t="shared" si="24"/>
        <v>70</v>
      </c>
      <c r="G163" s="26">
        <v>70</v>
      </c>
      <c r="H163" s="14">
        <v>5.9765473777095623</v>
      </c>
      <c r="I163" s="14">
        <f t="shared" si="25"/>
        <v>7.3</v>
      </c>
      <c r="J163" s="13">
        <f t="shared" si="26"/>
        <v>511</v>
      </c>
      <c r="K163" s="12"/>
    </row>
    <row r="164" spans="1:11" ht="30">
      <c r="A164" s="6" t="s">
        <v>711</v>
      </c>
      <c r="B164" s="6" t="s">
        <v>1537</v>
      </c>
      <c r="C164" s="6" t="s">
        <v>1158</v>
      </c>
      <c r="D164" s="44" t="s">
        <v>169</v>
      </c>
      <c r="E164" s="43" t="s">
        <v>4</v>
      </c>
      <c r="F164" s="15">
        <f t="shared" si="24"/>
        <v>159</v>
      </c>
      <c r="G164" s="18">
        <v>159</v>
      </c>
      <c r="H164" s="14">
        <v>8.3244827458925599</v>
      </c>
      <c r="I164" s="14">
        <f t="shared" si="25"/>
        <v>10.17</v>
      </c>
      <c r="J164" s="13">
        <f t="shared" si="26"/>
        <v>1617.03</v>
      </c>
      <c r="K164" s="12"/>
    </row>
    <row r="165" spans="1:11">
      <c r="A165" s="6" t="s">
        <v>712</v>
      </c>
      <c r="B165" s="6" t="s">
        <v>1536</v>
      </c>
      <c r="C165" s="6" t="s">
        <v>1158</v>
      </c>
      <c r="D165" s="44" t="s">
        <v>170</v>
      </c>
      <c r="E165" s="43" t="s">
        <v>4</v>
      </c>
      <c r="F165" s="15">
        <f t="shared" si="24"/>
        <v>85</v>
      </c>
      <c r="G165" s="18">
        <v>85</v>
      </c>
      <c r="H165" s="14">
        <v>14.042817914890287</v>
      </c>
      <c r="I165" s="14">
        <f t="shared" si="25"/>
        <v>17.16</v>
      </c>
      <c r="J165" s="13">
        <f t="shared" si="26"/>
        <v>1458.6</v>
      </c>
      <c r="K165" s="12"/>
    </row>
    <row r="166" spans="1:11">
      <c r="A166" s="6" t="s">
        <v>713</v>
      </c>
      <c r="B166" s="6" t="s">
        <v>1535</v>
      </c>
      <c r="C166" s="6" t="s">
        <v>1158</v>
      </c>
      <c r="D166" s="44" t="s">
        <v>171</v>
      </c>
      <c r="E166" s="43" t="s">
        <v>3</v>
      </c>
      <c r="F166" s="15">
        <f t="shared" si="24"/>
        <v>205.2</v>
      </c>
      <c r="G166" s="26">
        <v>205.2</v>
      </c>
      <c r="H166" s="14">
        <v>20.924289779774078</v>
      </c>
      <c r="I166" s="14">
        <f t="shared" si="25"/>
        <v>25.57</v>
      </c>
      <c r="J166" s="13">
        <f t="shared" si="26"/>
        <v>5246.96</v>
      </c>
      <c r="K166" s="12"/>
    </row>
    <row r="167" spans="1:11">
      <c r="A167" s="6" t="s">
        <v>714</v>
      </c>
      <c r="B167" s="6" t="s">
        <v>1534</v>
      </c>
      <c r="C167" s="6" t="s">
        <v>1158</v>
      </c>
      <c r="D167" s="44" t="s">
        <v>172</v>
      </c>
      <c r="E167" s="43" t="s">
        <v>3</v>
      </c>
      <c r="F167" s="15">
        <f t="shared" si="24"/>
        <v>454.25</v>
      </c>
      <c r="G167" s="26">
        <v>454.25</v>
      </c>
      <c r="H167" s="14">
        <v>20.378768960689154</v>
      </c>
      <c r="I167" s="14">
        <f t="shared" si="25"/>
        <v>24.9</v>
      </c>
      <c r="J167" s="13">
        <f t="shared" si="26"/>
        <v>11310.82</v>
      </c>
      <c r="K167" s="12"/>
    </row>
    <row r="168" spans="1:11">
      <c r="A168" s="6" t="s">
        <v>715</v>
      </c>
      <c r="B168" s="6" t="s">
        <v>1533</v>
      </c>
      <c r="C168" s="6" t="s">
        <v>1158</v>
      </c>
      <c r="D168" s="44" t="s">
        <v>173</v>
      </c>
      <c r="E168" s="43" t="s">
        <v>3</v>
      </c>
      <c r="F168" s="15">
        <f t="shared" si="24"/>
        <v>44.6</v>
      </c>
      <c r="G168" s="26">
        <v>44.6</v>
      </c>
      <c r="H168" s="14">
        <v>32.853756836891513</v>
      </c>
      <c r="I168" s="14">
        <f t="shared" si="25"/>
        <v>40.15</v>
      </c>
      <c r="J168" s="13">
        <f t="shared" si="26"/>
        <v>1790.69</v>
      </c>
      <c r="K168" s="12"/>
    </row>
    <row r="169" spans="1:11">
      <c r="A169" s="6" t="s">
        <v>716</v>
      </c>
      <c r="B169" s="6" t="s">
        <v>1532</v>
      </c>
      <c r="C169" s="6" t="s">
        <v>1158</v>
      </c>
      <c r="D169" s="44" t="s">
        <v>174</v>
      </c>
      <c r="E169" s="43" t="s">
        <v>4</v>
      </c>
      <c r="F169" s="15">
        <f t="shared" si="24"/>
        <v>35</v>
      </c>
      <c r="G169" s="26">
        <v>35</v>
      </c>
      <c r="H169" s="14">
        <v>7.0193958351683188</v>
      </c>
      <c r="I169" s="14">
        <f t="shared" si="25"/>
        <v>8.57</v>
      </c>
      <c r="J169" s="13">
        <f t="shared" si="26"/>
        <v>299.95</v>
      </c>
      <c r="K169" s="12"/>
    </row>
    <row r="170" spans="1:11">
      <c r="A170" s="6" t="s">
        <v>717</v>
      </c>
      <c r="B170" s="6" t="s">
        <v>1531</v>
      </c>
      <c r="C170" s="6" t="s">
        <v>1158</v>
      </c>
      <c r="D170" s="44" t="s">
        <v>175</v>
      </c>
      <c r="E170" s="43" t="s">
        <v>4</v>
      </c>
      <c r="F170" s="15">
        <f t="shared" si="24"/>
        <v>66</v>
      </c>
      <c r="G170" s="26">
        <v>66</v>
      </c>
      <c r="H170" s="14">
        <v>22.70319187856785</v>
      </c>
      <c r="I170" s="14">
        <f t="shared" si="25"/>
        <v>27.75</v>
      </c>
      <c r="J170" s="13">
        <f t="shared" si="26"/>
        <v>1831.5</v>
      </c>
      <c r="K170" s="12"/>
    </row>
    <row r="171" spans="1:11">
      <c r="A171" s="6" t="s">
        <v>718</v>
      </c>
      <c r="B171" s="6" t="s">
        <v>1530</v>
      </c>
      <c r="C171" s="6" t="s">
        <v>1158</v>
      </c>
      <c r="D171" s="44" t="s">
        <v>176</v>
      </c>
      <c r="E171" s="43" t="s">
        <v>4</v>
      </c>
      <c r="F171" s="15">
        <f t="shared" si="24"/>
        <v>2</v>
      </c>
      <c r="G171" s="26">
        <v>2</v>
      </c>
      <c r="H171" s="14">
        <v>50.381910265080968</v>
      </c>
      <c r="I171" s="14">
        <f t="shared" si="25"/>
        <v>61.58</v>
      </c>
      <c r="J171" s="13">
        <f t="shared" si="26"/>
        <v>123.16</v>
      </c>
      <c r="K171" s="12"/>
    </row>
    <row r="172" spans="1:11" ht="30">
      <c r="A172" s="6" t="s">
        <v>719</v>
      </c>
      <c r="B172" s="6" t="s">
        <v>1529</v>
      </c>
      <c r="C172" s="6" t="s">
        <v>1158</v>
      </c>
      <c r="D172" s="44" t="s">
        <v>177</v>
      </c>
      <c r="E172" s="43" t="s">
        <v>4</v>
      </c>
      <c r="F172" s="15">
        <f t="shared" si="24"/>
        <v>1</v>
      </c>
      <c r="G172" s="26">
        <v>1</v>
      </c>
      <c r="H172" s="14">
        <v>20.437180177555096</v>
      </c>
      <c r="I172" s="14">
        <f t="shared" si="25"/>
        <v>24.98</v>
      </c>
      <c r="J172" s="13">
        <f t="shared" si="26"/>
        <v>24.98</v>
      </c>
      <c r="K172" s="12"/>
    </row>
    <row r="173" spans="1:11" ht="30">
      <c r="A173" s="6" t="s">
        <v>720</v>
      </c>
      <c r="B173" s="6" t="s">
        <v>1528</v>
      </c>
      <c r="C173" s="6" t="s">
        <v>1158</v>
      </c>
      <c r="D173" s="44" t="s">
        <v>178</v>
      </c>
      <c r="E173" s="43" t="s">
        <v>4</v>
      </c>
      <c r="F173" s="15">
        <f t="shared" si="24"/>
        <v>8</v>
      </c>
      <c r="G173" s="26">
        <v>8</v>
      </c>
      <c r="H173" s="14">
        <v>16.311302800750052</v>
      </c>
      <c r="I173" s="14">
        <f t="shared" si="25"/>
        <v>19.93</v>
      </c>
      <c r="J173" s="13">
        <f t="shared" si="26"/>
        <v>159.44</v>
      </c>
      <c r="K173" s="12"/>
    </row>
    <row r="174" spans="1:11" ht="30">
      <c r="A174" s="6" t="s">
        <v>721</v>
      </c>
      <c r="B174" s="6" t="s">
        <v>1527</v>
      </c>
      <c r="C174" s="6" t="s">
        <v>1158</v>
      </c>
      <c r="D174" s="44" t="s">
        <v>179</v>
      </c>
      <c r="E174" s="43" t="s">
        <v>4</v>
      </c>
      <c r="F174" s="15">
        <f t="shared" si="24"/>
        <v>60</v>
      </c>
      <c r="G174" s="26">
        <v>60</v>
      </c>
      <c r="H174" s="14">
        <v>12.709246160426373</v>
      </c>
      <c r="I174" s="14">
        <f t="shared" si="25"/>
        <v>15.53</v>
      </c>
      <c r="J174" s="13">
        <f t="shared" si="26"/>
        <v>931.8</v>
      </c>
      <c r="K174" s="12"/>
    </row>
    <row r="175" spans="1:11">
      <c r="A175" s="6" t="s">
        <v>722</v>
      </c>
      <c r="B175" s="6" t="s">
        <v>1526</v>
      </c>
      <c r="C175" s="6" t="s">
        <v>1154</v>
      </c>
      <c r="D175" s="17" t="s">
        <v>180</v>
      </c>
      <c r="E175" s="6" t="s">
        <v>4</v>
      </c>
      <c r="F175" s="18">
        <f t="shared" si="24"/>
        <v>6</v>
      </c>
      <c r="G175" s="18">
        <v>6</v>
      </c>
      <c r="H175" s="14">
        <v>85.034061912452245</v>
      </c>
      <c r="I175" s="14">
        <f t="shared" si="25"/>
        <v>103.93</v>
      </c>
      <c r="J175" s="13">
        <f t="shared" si="26"/>
        <v>623.58000000000004</v>
      </c>
      <c r="K175" s="12"/>
    </row>
    <row r="176" spans="1:11">
      <c r="A176" s="6" t="s">
        <v>723</v>
      </c>
      <c r="B176" s="6" t="s">
        <v>1525</v>
      </c>
      <c r="C176" s="6" t="s">
        <v>1182</v>
      </c>
      <c r="D176" s="17" t="s">
        <v>181</v>
      </c>
      <c r="E176" s="6" t="s">
        <v>1132</v>
      </c>
      <c r="F176" s="18">
        <f t="shared" ref="F176:F207" si="27">TRUNC(G176,2)</f>
        <v>2</v>
      </c>
      <c r="G176" s="18">
        <v>2</v>
      </c>
      <c r="H176" s="14">
        <v>116.83265734455196</v>
      </c>
      <c r="I176" s="14">
        <f t="shared" ref="I176:I207" si="28">TRUNC(H176*(1+$J$2),2)</f>
        <v>142.80000000000001</v>
      </c>
      <c r="J176" s="13">
        <f t="shared" ref="J176:J207" si="29">TRUNC(I176*F176,2)</f>
        <v>285.60000000000002</v>
      </c>
      <c r="K176" s="12"/>
    </row>
    <row r="177" spans="1:11">
      <c r="A177" s="6" t="s">
        <v>724</v>
      </c>
      <c r="B177" s="6" t="s">
        <v>1524</v>
      </c>
      <c r="C177" s="6" t="s">
        <v>1154</v>
      </c>
      <c r="D177" s="17" t="s">
        <v>182</v>
      </c>
      <c r="E177" s="6" t="s">
        <v>4</v>
      </c>
      <c r="F177" s="18">
        <f t="shared" si="27"/>
        <v>4</v>
      </c>
      <c r="G177" s="18">
        <v>4</v>
      </c>
      <c r="H177" s="14">
        <v>138.14215147311927</v>
      </c>
      <c r="I177" s="14">
        <f t="shared" si="28"/>
        <v>168.85</v>
      </c>
      <c r="J177" s="13">
        <f t="shared" si="29"/>
        <v>675.4</v>
      </c>
      <c r="K177" s="12"/>
    </row>
    <row r="178" spans="1:11" ht="30">
      <c r="A178" s="6" t="s">
        <v>725</v>
      </c>
      <c r="B178" s="6" t="s">
        <v>1523</v>
      </c>
      <c r="C178" s="6" t="s">
        <v>1158</v>
      </c>
      <c r="D178" s="17" t="s">
        <v>165</v>
      </c>
      <c r="E178" s="6" t="s">
        <v>4</v>
      </c>
      <c r="F178" s="18">
        <f t="shared" si="27"/>
        <v>16</v>
      </c>
      <c r="G178" s="18">
        <v>16</v>
      </c>
      <c r="H178" s="14">
        <v>68.709564145421453</v>
      </c>
      <c r="I178" s="14">
        <f t="shared" si="28"/>
        <v>83.98</v>
      </c>
      <c r="J178" s="13">
        <f t="shared" si="29"/>
        <v>1343.68</v>
      </c>
      <c r="K178" s="12"/>
    </row>
    <row r="179" spans="1:11">
      <c r="A179" s="6" t="s">
        <v>726</v>
      </c>
      <c r="B179" s="6" t="s">
        <v>1522</v>
      </c>
      <c r="C179" s="6" t="s">
        <v>1154</v>
      </c>
      <c r="D179" s="17" t="s">
        <v>183</v>
      </c>
      <c r="E179" s="6" t="s">
        <v>4</v>
      </c>
      <c r="F179" s="18">
        <f t="shared" si="27"/>
        <v>6</v>
      </c>
      <c r="G179" s="18">
        <v>6</v>
      </c>
      <c r="H179" s="14">
        <v>216.61127851026745</v>
      </c>
      <c r="I179" s="14">
        <f t="shared" si="28"/>
        <v>264.76</v>
      </c>
      <c r="J179" s="13">
        <f t="shared" si="29"/>
        <v>1588.56</v>
      </c>
      <c r="K179" s="12"/>
    </row>
    <row r="180" spans="1:11" ht="30">
      <c r="A180" s="6" t="s">
        <v>727</v>
      </c>
      <c r="B180" s="6" t="s">
        <v>1521</v>
      </c>
      <c r="C180" s="6" t="s">
        <v>1288</v>
      </c>
      <c r="D180" s="17" t="s">
        <v>184</v>
      </c>
      <c r="E180" s="6" t="s">
        <v>1140</v>
      </c>
      <c r="F180" s="18">
        <f t="shared" si="27"/>
        <v>14</v>
      </c>
      <c r="G180" s="26">
        <v>14</v>
      </c>
      <c r="H180" s="14">
        <v>296.23624072501599</v>
      </c>
      <c r="I180" s="14">
        <f t="shared" si="28"/>
        <v>362.08</v>
      </c>
      <c r="J180" s="13">
        <f t="shared" si="29"/>
        <v>5069.12</v>
      </c>
      <c r="K180" s="12"/>
    </row>
    <row r="181" spans="1:11">
      <c r="A181" s="6" t="s">
        <v>728</v>
      </c>
      <c r="B181" s="6" t="s">
        <v>1520</v>
      </c>
      <c r="C181" s="6" t="s">
        <v>1182</v>
      </c>
      <c r="D181" s="17" t="s">
        <v>185</v>
      </c>
      <c r="E181" s="6" t="s">
        <v>1132</v>
      </c>
      <c r="F181" s="18">
        <f t="shared" si="27"/>
        <v>6</v>
      </c>
      <c r="G181" s="26">
        <v>6</v>
      </c>
      <c r="H181" s="14">
        <v>9.3462408198306708</v>
      </c>
      <c r="I181" s="14">
        <f t="shared" si="28"/>
        <v>11.42</v>
      </c>
      <c r="J181" s="13">
        <f t="shared" si="29"/>
        <v>68.52</v>
      </c>
      <c r="K181" s="12"/>
    </row>
    <row r="182" spans="1:11" ht="30">
      <c r="A182" s="6" t="s">
        <v>729</v>
      </c>
      <c r="B182" s="6" t="s">
        <v>1519</v>
      </c>
      <c r="C182" s="6" t="s">
        <v>1158</v>
      </c>
      <c r="D182" s="17" t="s">
        <v>186</v>
      </c>
      <c r="E182" s="43" t="s">
        <v>3</v>
      </c>
      <c r="F182" s="15">
        <f t="shared" si="27"/>
        <v>112.6</v>
      </c>
      <c r="G182" s="26">
        <v>112.60000000000001</v>
      </c>
      <c r="H182" s="14">
        <v>61.453243521960701</v>
      </c>
      <c r="I182" s="14">
        <f t="shared" si="28"/>
        <v>75.11</v>
      </c>
      <c r="J182" s="13">
        <f t="shared" si="29"/>
        <v>8457.3799999999992</v>
      </c>
      <c r="K182" s="12"/>
    </row>
    <row r="183" spans="1:11" ht="30">
      <c r="A183" s="6" t="s">
        <v>730</v>
      </c>
      <c r="B183" s="6" t="s">
        <v>1518</v>
      </c>
      <c r="C183" s="6" t="s">
        <v>1158</v>
      </c>
      <c r="D183" s="17" t="s">
        <v>187</v>
      </c>
      <c r="E183" s="43" t="s">
        <v>4</v>
      </c>
      <c r="F183" s="15">
        <f t="shared" si="27"/>
        <v>3</v>
      </c>
      <c r="G183" s="26">
        <v>3</v>
      </c>
      <c r="H183" s="14">
        <v>52.119549863135177</v>
      </c>
      <c r="I183" s="14">
        <f t="shared" si="28"/>
        <v>63.7</v>
      </c>
      <c r="J183" s="13">
        <f t="shared" si="29"/>
        <v>191.1</v>
      </c>
      <c r="K183" s="12"/>
    </row>
    <row r="184" spans="1:11" ht="30">
      <c r="A184" s="6" t="s">
        <v>731</v>
      </c>
      <c r="B184" s="6" t="s">
        <v>1517</v>
      </c>
      <c r="C184" s="6" t="s">
        <v>1158</v>
      </c>
      <c r="D184" s="17" t="s">
        <v>188</v>
      </c>
      <c r="E184" s="43" t="s">
        <v>4</v>
      </c>
      <c r="F184" s="15">
        <f t="shared" si="27"/>
        <v>10</v>
      </c>
      <c r="G184" s="26">
        <v>10</v>
      </c>
      <c r="H184" s="14">
        <v>19.587643506154237</v>
      </c>
      <c r="I184" s="14">
        <f t="shared" si="28"/>
        <v>23.94</v>
      </c>
      <c r="J184" s="13">
        <f t="shared" si="29"/>
        <v>239.4</v>
      </c>
      <c r="K184" s="12"/>
    </row>
    <row r="185" spans="1:11">
      <c r="A185" s="6" t="s">
        <v>732</v>
      </c>
      <c r="B185" s="6" t="s">
        <v>1516</v>
      </c>
      <c r="C185" s="6" t="s">
        <v>1182</v>
      </c>
      <c r="D185" s="17" t="s">
        <v>189</v>
      </c>
      <c r="E185" s="43" t="s">
        <v>1132</v>
      </c>
      <c r="F185" s="15">
        <f t="shared" si="27"/>
        <v>34</v>
      </c>
      <c r="G185" s="26">
        <v>34</v>
      </c>
      <c r="H185" s="14">
        <v>31.69979815692588</v>
      </c>
      <c r="I185" s="14">
        <f t="shared" si="28"/>
        <v>38.74</v>
      </c>
      <c r="J185" s="13">
        <f t="shared" si="29"/>
        <v>1317.16</v>
      </c>
      <c r="K185" s="12"/>
    </row>
    <row r="186" spans="1:11">
      <c r="A186" s="6" t="s">
        <v>733</v>
      </c>
      <c r="B186" s="6" t="s">
        <v>1515</v>
      </c>
      <c r="C186" s="6" t="s">
        <v>1182</v>
      </c>
      <c r="D186" s="17" t="s">
        <v>190</v>
      </c>
      <c r="E186" s="43" t="s">
        <v>1132</v>
      </c>
      <c r="F186" s="15">
        <f t="shared" si="27"/>
        <v>2</v>
      </c>
      <c r="G186" s="26">
        <v>2</v>
      </c>
      <c r="H186" s="14">
        <v>15.521990643335213</v>
      </c>
      <c r="I186" s="14">
        <f t="shared" si="28"/>
        <v>18.97</v>
      </c>
      <c r="J186" s="13">
        <f t="shared" si="29"/>
        <v>37.94</v>
      </c>
      <c r="K186" s="12"/>
    </row>
    <row r="187" spans="1:11" ht="30">
      <c r="A187" s="6" t="s">
        <v>734</v>
      </c>
      <c r="B187" s="6" t="s">
        <v>1514</v>
      </c>
      <c r="C187" s="6" t="s">
        <v>1158</v>
      </c>
      <c r="D187" s="17" t="s">
        <v>191</v>
      </c>
      <c r="E187" s="43" t="s">
        <v>4</v>
      </c>
      <c r="F187" s="15">
        <f t="shared" si="27"/>
        <v>4</v>
      </c>
      <c r="G187" s="26">
        <v>4</v>
      </c>
      <c r="H187" s="14">
        <v>271.32730998922682</v>
      </c>
      <c r="I187" s="14">
        <f t="shared" si="28"/>
        <v>331.64</v>
      </c>
      <c r="J187" s="13">
        <f t="shared" si="29"/>
        <v>1326.56</v>
      </c>
      <c r="K187" s="12"/>
    </row>
    <row r="188" spans="1:11" ht="30">
      <c r="A188" s="6" t="s">
        <v>735</v>
      </c>
      <c r="B188" s="6" t="s">
        <v>1513</v>
      </c>
      <c r="C188" s="6" t="s">
        <v>1158</v>
      </c>
      <c r="D188" s="17" t="s">
        <v>192</v>
      </c>
      <c r="E188" s="43" t="s">
        <v>4</v>
      </c>
      <c r="F188" s="15">
        <f t="shared" si="27"/>
        <v>8</v>
      </c>
      <c r="G188" s="26">
        <v>8</v>
      </c>
      <c r="H188" s="14">
        <v>57.170507114785366</v>
      </c>
      <c r="I188" s="14">
        <f t="shared" si="28"/>
        <v>69.87</v>
      </c>
      <c r="J188" s="13">
        <f t="shared" si="29"/>
        <v>558.96</v>
      </c>
      <c r="K188" s="12"/>
    </row>
    <row r="189" spans="1:11">
      <c r="A189" s="6" t="s">
        <v>736</v>
      </c>
      <c r="B189" s="6" t="s">
        <v>1512</v>
      </c>
      <c r="C189" s="6" t="s">
        <v>1182</v>
      </c>
      <c r="D189" s="17" t="s">
        <v>193</v>
      </c>
      <c r="E189" s="6" t="s">
        <v>1132</v>
      </c>
      <c r="F189" s="18">
        <f t="shared" si="27"/>
        <v>60</v>
      </c>
      <c r="G189" s="26">
        <v>60</v>
      </c>
      <c r="H189" s="14">
        <v>10.743362550656631</v>
      </c>
      <c r="I189" s="14">
        <f t="shared" si="28"/>
        <v>13.13</v>
      </c>
      <c r="J189" s="13">
        <f t="shared" si="29"/>
        <v>787.8</v>
      </c>
      <c r="K189" s="12"/>
    </row>
    <row r="190" spans="1:11">
      <c r="A190" s="6" t="s">
        <v>737</v>
      </c>
      <c r="B190" s="6" t="s">
        <v>1511</v>
      </c>
      <c r="C190" s="6" t="s">
        <v>1158</v>
      </c>
      <c r="D190" s="17" t="s">
        <v>194</v>
      </c>
      <c r="E190" s="6" t="s">
        <v>4</v>
      </c>
      <c r="F190" s="18">
        <f t="shared" si="27"/>
        <v>1</v>
      </c>
      <c r="G190" s="18">
        <v>1</v>
      </c>
      <c r="H190" s="14">
        <v>414.11545212191027</v>
      </c>
      <c r="I190" s="14">
        <f t="shared" si="28"/>
        <v>506.17</v>
      </c>
      <c r="J190" s="13">
        <f t="shared" si="29"/>
        <v>506.17</v>
      </c>
      <c r="K190" s="12"/>
    </row>
    <row r="191" spans="1:11">
      <c r="A191" s="6" t="s">
        <v>738</v>
      </c>
      <c r="B191" s="6" t="s">
        <v>1510</v>
      </c>
      <c r="C191" s="6" t="s">
        <v>1158</v>
      </c>
      <c r="D191" s="17" t="s">
        <v>195</v>
      </c>
      <c r="E191" s="6" t="s">
        <v>4</v>
      </c>
      <c r="F191" s="18">
        <f t="shared" si="27"/>
        <v>5</v>
      </c>
      <c r="G191" s="18">
        <v>5</v>
      </c>
      <c r="H191" s="14">
        <v>1079.0682244489508</v>
      </c>
      <c r="I191" s="14">
        <f t="shared" si="28"/>
        <v>1318.94</v>
      </c>
      <c r="J191" s="13">
        <f t="shared" si="29"/>
        <v>6594.7</v>
      </c>
      <c r="K191" s="12"/>
    </row>
    <row r="192" spans="1:11">
      <c r="A192" s="6" t="s">
        <v>739</v>
      </c>
      <c r="B192" s="6" t="s">
        <v>1509</v>
      </c>
      <c r="C192" s="6" t="s">
        <v>1158</v>
      </c>
      <c r="D192" s="17" t="s">
        <v>196</v>
      </c>
      <c r="E192" s="6" t="s">
        <v>4</v>
      </c>
      <c r="F192" s="18">
        <f t="shared" si="27"/>
        <v>1</v>
      </c>
      <c r="G192" s="18">
        <v>1</v>
      </c>
      <c r="H192" s="14">
        <v>251.00128650514529</v>
      </c>
      <c r="I192" s="14">
        <f t="shared" si="28"/>
        <v>306.79000000000002</v>
      </c>
      <c r="J192" s="13">
        <f t="shared" si="29"/>
        <v>306.79000000000002</v>
      </c>
      <c r="K192" s="12"/>
    </row>
    <row r="193" spans="1:11" ht="39" customHeight="1">
      <c r="A193" s="6" t="s">
        <v>740</v>
      </c>
      <c r="B193" s="6">
        <v>94972</v>
      </c>
      <c r="C193" s="6" t="s">
        <v>1158</v>
      </c>
      <c r="D193" s="17" t="s">
        <v>49</v>
      </c>
      <c r="E193" s="6" t="s">
        <v>1133</v>
      </c>
      <c r="F193" s="18">
        <f t="shared" si="27"/>
        <v>12</v>
      </c>
      <c r="G193" s="18">
        <v>12</v>
      </c>
      <c r="H193" s="14">
        <v>530.15735392082217</v>
      </c>
      <c r="I193" s="14">
        <f t="shared" si="28"/>
        <v>648.01</v>
      </c>
      <c r="J193" s="13">
        <f t="shared" si="29"/>
        <v>7776.12</v>
      </c>
      <c r="K193" s="12"/>
    </row>
    <row r="194" spans="1:11" ht="30">
      <c r="A194" s="6" t="s">
        <v>741</v>
      </c>
      <c r="B194" s="6">
        <v>92482</v>
      </c>
      <c r="C194" s="6" t="s">
        <v>1158</v>
      </c>
      <c r="D194" s="17" t="s">
        <v>197</v>
      </c>
      <c r="E194" s="6" t="s">
        <v>1131</v>
      </c>
      <c r="F194" s="18">
        <f t="shared" si="27"/>
        <v>100</v>
      </c>
      <c r="G194" s="18">
        <v>100</v>
      </c>
      <c r="H194" s="14">
        <v>276.63086482739391</v>
      </c>
      <c r="I194" s="14">
        <f t="shared" si="28"/>
        <v>338.12</v>
      </c>
      <c r="J194" s="13">
        <f t="shared" si="29"/>
        <v>33812</v>
      </c>
      <c r="K194" s="12"/>
    </row>
    <row r="195" spans="1:11" ht="30">
      <c r="A195" s="6" t="s">
        <v>742</v>
      </c>
      <c r="B195" s="6">
        <v>92771</v>
      </c>
      <c r="C195" s="6" t="s">
        <v>1158</v>
      </c>
      <c r="D195" s="17" t="s">
        <v>198</v>
      </c>
      <c r="E195" s="6" t="s">
        <v>1135</v>
      </c>
      <c r="F195" s="18">
        <f t="shared" si="27"/>
        <v>840</v>
      </c>
      <c r="G195" s="18">
        <v>840</v>
      </c>
      <c r="H195" s="14">
        <v>12.199472667754771</v>
      </c>
      <c r="I195" s="14">
        <f t="shared" si="28"/>
        <v>14.91</v>
      </c>
      <c r="J195" s="13">
        <f t="shared" si="29"/>
        <v>12524.4</v>
      </c>
      <c r="K195" s="12"/>
    </row>
    <row r="196" spans="1:11" ht="30">
      <c r="A196" s="6" t="s">
        <v>743</v>
      </c>
      <c r="B196" s="6">
        <v>2655</v>
      </c>
      <c r="C196" s="6" t="s">
        <v>1182</v>
      </c>
      <c r="D196" s="17" t="s">
        <v>199</v>
      </c>
      <c r="E196" s="6" t="s">
        <v>4</v>
      </c>
      <c r="F196" s="18">
        <f t="shared" si="27"/>
        <v>2</v>
      </c>
      <c r="G196" s="26">
        <v>2</v>
      </c>
      <c r="H196" s="14">
        <v>3287.8301872075572</v>
      </c>
      <c r="I196" s="14">
        <f t="shared" si="28"/>
        <v>4018.71</v>
      </c>
      <c r="J196" s="13">
        <f t="shared" si="29"/>
        <v>8037.42</v>
      </c>
      <c r="K196" s="12"/>
    </row>
    <row r="197" spans="1:11" ht="30">
      <c r="A197" s="7" t="s">
        <v>744</v>
      </c>
      <c r="B197" s="7" t="s">
        <v>1508</v>
      </c>
      <c r="C197" s="7" t="s">
        <v>1173</v>
      </c>
      <c r="D197" s="35" t="s">
        <v>200</v>
      </c>
      <c r="E197" s="7" t="s">
        <v>1131</v>
      </c>
      <c r="F197" s="18">
        <f t="shared" si="27"/>
        <v>100</v>
      </c>
      <c r="G197" s="18">
        <v>100</v>
      </c>
      <c r="H197" s="14">
        <v>47.18624780493986</v>
      </c>
      <c r="I197" s="32">
        <f t="shared" si="28"/>
        <v>57.67</v>
      </c>
      <c r="J197" s="31">
        <f t="shared" si="29"/>
        <v>5767</v>
      </c>
      <c r="K197" s="12"/>
    </row>
    <row r="198" spans="1:11">
      <c r="A198" s="7" t="s">
        <v>745</v>
      </c>
      <c r="B198" s="7" t="s">
        <v>1507</v>
      </c>
      <c r="C198" s="7" t="s">
        <v>1158</v>
      </c>
      <c r="D198" s="35" t="s">
        <v>201</v>
      </c>
      <c r="E198" s="7" t="s">
        <v>4</v>
      </c>
      <c r="F198" s="15">
        <f t="shared" si="27"/>
        <v>1</v>
      </c>
      <c r="G198" s="18">
        <v>1</v>
      </c>
      <c r="H198" s="14">
        <v>87.928180775705101</v>
      </c>
      <c r="I198" s="32">
        <f t="shared" si="28"/>
        <v>107.47</v>
      </c>
      <c r="J198" s="31">
        <f t="shared" si="29"/>
        <v>107.47</v>
      </c>
      <c r="K198" s="12"/>
    </row>
    <row r="199" spans="1:11">
      <c r="A199" s="7" t="s">
        <v>746</v>
      </c>
      <c r="B199" s="7" t="s">
        <v>1506</v>
      </c>
      <c r="C199" s="7" t="s">
        <v>1158</v>
      </c>
      <c r="D199" s="35" t="s">
        <v>202</v>
      </c>
      <c r="E199" s="7" t="s">
        <v>4</v>
      </c>
      <c r="F199" s="15">
        <f t="shared" si="27"/>
        <v>5</v>
      </c>
      <c r="G199" s="18">
        <v>5</v>
      </c>
      <c r="H199" s="14">
        <v>26.205633354704034</v>
      </c>
      <c r="I199" s="32">
        <f t="shared" si="28"/>
        <v>32.03</v>
      </c>
      <c r="J199" s="31">
        <f t="shared" si="29"/>
        <v>160.15</v>
      </c>
      <c r="K199" s="12"/>
    </row>
    <row r="200" spans="1:11">
      <c r="A200" s="7" t="s">
        <v>747</v>
      </c>
      <c r="B200" s="7" t="s">
        <v>1505</v>
      </c>
      <c r="C200" s="7" t="s">
        <v>1158</v>
      </c>
      <c r="D200" s="35" t="s">
        <v>203</v>
      </c>
      <c r="E200" s="7" t="s">
        <v>4</v>
      </c>
      <c r="F200" s="15">
        <f t="shared" si="27"/>
        <v>3</v>
      </c>
      <c r="G200" s="18">
        <v>3</v>
      </c>
      <c r="H200" s="14">
        <v>52.866560428995342</v>
      </c>
      <c r="I200" s="32">
        <f t="shared" si="28"/>
        <v>64.61</v>
      </c>
      <c r="J200" s="31">
        <f t="shared" si="29"/>
        <v>193.83</v>
      </c>
      <c r="K200" s="12"/>
    </row>
    <row r="201" spans="1:11">
      <c r="A201" s="7" t="s">
        <v>748</v>
      </c>
      <c r="B201" s="7" t="s">
        <v>1504</v>
      </c>
      <c r="C201" s="7" t="s">
        <v>1154</v>
      </c>
      <c r="D201" s="35" t="s">
        <v>204</v>
      </c>
      <c r="E201" s="7" t="s">
        <v>4</v>
      </c>
      <c r="F201" s="15">
        <f t="shared" si="27"/>
        <v>2</v>
      </c>
      <c r="G201" s="18">
        <v>2</v>
      </c>
      <c r="H201" s="14">
        <v>109.77552057849952</v>
      </c>
      <c r="I201" s="32">
        <f t="shared" si="28"/>
        <v>134.16999999999999</v>
      </c>
      <c r="J201" s="31">
        <f t="shared" si="29"/>
        <v>268.33999999999997</v>
      </c>
      <c r="K201" s="12"/>
    </row>
    <row r="202" spans="1:11">
      <c r="A202" s="7" t="s">
        <v>749</v>
      </c>
      <c r="B202" s="7" t="s">
        <v>1503</v>
      </c>
      <c r="C202" s="7" t="s">
        <v>1182</v>
      </c>
      <c r="D202" s="35" t="s">
        <v>205</v>
      </c>
      <c r="E202" s="7" t="s">
        <v>1132</v>
      </c>
      <c r="F202" s="15">
        <f t="shared" si="27"/>
        <v>7</v>
      </c>
      <c r="G202" s="18">
        <v>7</v>
      </c>
      <c r="H202" s="14">
        <v>18.45630689277121</v>
      </c>
      <c r="I202" s="32">
        <f t="shared" si="28"/>
        <v>22.55</v>
      </c>
      <c r="J202" s="31">
        <f t="shared" si="29"/>
        <v>157.85</v>
      </c>
      <c r="K202" s="12"/>
    </row>
    <row r="203" spans="1:11">
      <c r="A203" s="7" t="s">
        <v>750</v>
      </c>
      <c r="B203" s="7" t="s">
        <v>1502</v>
      </c>
      <c r="C203" s="7" t="s">
        <v>1182</v>
      </c>
      <c r="D203" s="35" t="s">
        <v>206</v>
      </c>
      <c r="E203" s="7" t="s">
        <v>1132</v>
      </c>
      <c r="F203" s="15">
        <f t="shared" si="27"/>
        <v>1</v>
      </c>
      <c r="G203" s="18">
        <v>1</v>
      </c>
      <c r="H203" s="14">
        <v>5.3139736288979975</v>
      </c>
      <c r="I203" s="32">
        <f t="shared" si="28"/>
        <v>6.49</v>
      </c>
      <c r="J203" s="31">
        <f t="shared" si="29"/>
        <v>6.49</v>
      </c>
      <c r="K203" s="12"/>
    </row>
    <row r="204" spans="1:11">
      <c r="A204" s="7" t="s">
        <v>751</v>
      </c>
      <c r="B204" s="7" t="s">
        <v>1501</v>
      </c>
      <c r="C204" s="7" t="s">
        <v>1182</v>
      </c>
      <c r="D204" s="35" t="s">
        <v>207</v>
      </c>
      <c r="E204" s="7" t="s">
        <v>1132</v>
      </c>
      <c r="F204" s="15">
        <f t="shared" si="27"/>
        <v>6</v>
      </c>
      <c r="G204" s="18">
        <v>6</v>
      </c>
      <c r="H204" s="14">
        <v>15.872121494732053</v>
      </c>
      <c r="I204" s="32">
        <f t="shared" si="28"/>
        <v>19.399999999999999</v>
      </c>
      <c r="J204" s="31">
        <f t="shared" si="29"/>
        <v>116.4</v>
      </c>
      <c r="K204" s="12"/>
    </row>
    <row r="205" spans="1:11">
      <c r="A205" s="7" t="s">
        <v>752</v>
      </c>
      <c r="B205" s="7" t="s">
        <v>1500</v>
      </c>
      <c r="C205" s="7" t="s">
        <v>1158</v>
      </c>
      <c r="D205" s="35" t="s">
        <v>208</v>
      </c>
      <c r="E205" s="7" t="s">
        <v>4</v>
      </c>
      <c r="F205" s="15">
        <f t="shared" si="27"/>
        <v>20</v>
      </c>
      <c r="G205" s="18">
        <v>20</v>
      </c>
      <c r="H205" s="14">
        <v>11.023190264812655</v>
      </c>
      <c r="I205" s="32">
        <f t="shared" si="28"/>
        <v>13.47</v>
      </c>
      <c r="J205" s="31">
        <f t="shared" si="29"/>
        <v>269.39999999999998</v>
      </c>
      <c r="K205" s="12"/>
    </row>
    <row r="206" spans="1:11">
      <c r="A206" s="7" t="s">
        <v>753</v>
      </c>
      <c r="B206" s="7" t="s">
        <v>1499</v>
      </c>
      <c r="C206" s="7" t="s">
        <v>1158</v>
      </c>
      <c r="D206" s="35" t="s">
        <v>209</v>
      </c>
      <c r="E206" s="7" t="s">
        <v>4</v>
      </c>
      <c r="F206" s="15">
        <f t="shared" si="27"/>
        <v>8</v>
      </c>
      <c r="G206" s="18">
        <v>8</v>
      </c>
      <c r="H206" s="14">
        <v>17.771618540333247</v>
      </c>
      <c r="I206" s="32">
        <f t="shared" si="28"/>
        <v>21.72</v>
      </c>
      <c r="J206" s="31">
        <f t="shared" si="29"/>
        <v>173.76</v>
      </c>
      <c r="K206" s="12"/>
    </row>
    <row r="207" spans="1:11">
      <c r="A207" s="7" t="s">
        <v>754</v>
      </c>
      <c r="B207" s="7" t="s">
        <v>1498</v>
      </c>
      <c r="C207" s="7" t="s">
        <v>1182</v>
      </c>
      <c r="D207" s="35" t="s">
        <v>210</v>
      </c>
      <c r="E207" s="7" t="s">
        <v>1132</v>
      </c>
      <c r="F207" s="15">
        <f t="shared" si="27"/>
        <v>4</v>
      </c>
      <c r="G207" s="18">
        <v>4</v>
      </c>
      <c r="H207" s="14">
        <v>13.925731526067629</v>
      </c>
      <c r="I207" s="32">
        <f t="shared" si="28"/>
        <v>17.02</v>
      </c>
      <c r="J207" s="31">
        <f t="shared" si="29"/>
        <v>68.08</v>
      </c>
      <c r="K207" s="12"/>
    </row>
    <row r="208" spans="1:11" ht="30">
      <c r="A208" s="7" t="s">
        <v>755</v>
      </c>
      <c r="B208" s="7" t="s">
        <v>1497</v>
      </c>
      <c r="C208" s="7" t="s">
        <v>1158</v>
      </c>
      <c r="D208" s="35" t="s">
        <v>211</v>
      </c>
      <c r="E208" s="7" t="s">
        <v>4</v>
      </c>
      <c r="F208" s="15">
        <f t="shared" ref="F208:F222" si="30">TRUNC(G208,2)</f>
        <v>2</v>
      </c>
      <c r="G208" s="18">
        <v>2</v>
      </c>
      <c r="H208" s="14">
        <v>9.1423494534971059</v>
      </c>
      <c r="I208" s="32">
        <f t="shared" ref="I208:I222" si="31">TRUNC(H208*(1+$J$2),2)</f>
        <v>11.17</v>
      </c>
      <c r="J208" s="31">
        <f t="shared" ref="J208:J222" si="32">TRUNC(I208*F208,2)</f>
        <v>22.34</v>
      </c>
      <c r="K208" s="12"/>
    </row>
    <row r="209" spans="1:11" ht="30">
      <c r="A209" s="7" t="s">
        <v>756</v>
      </c>
      <c r="B209" s="7" t="s">
        <v>1496</v>
      </c>
      <c r="C209" s="7" t="s">
        <v>1158</v>
      </c>
      <c r="D209" s="35" t="s">
        <v>212</v>
      </c>
      <c r="E209" s="7" t="s">
        <v>4</v>
      </c>
      <c r="F209" s="15">
        <f t="shared" si="30"/>
        <v>3</v>
      </c>
      <c r="G209" s="18">
        <v>3</v>
      </c>
      <c r="H209" s="14">
        <v>12.901986353594037</v>
      </c>
      <c r="I209" s="32">
        <f t="shared" si="31"/>
        <v>15.77</v>
      </c>
      <c r="J209" s="31">
        <f t="shared" si="32"/>
        <v>47.31</v>
      </c>
      <c r="K209" s="12"/>
    </row>
    <row r="210" spans="1:11">
      <c r="A210" s="7" t="s">
        <v>757</v>
      </c>
      <c r="B210" s="7" t="s">
        <v>1495</v>
      </c>
      <c r="C210" s="7" t="s">
        <v>1158</v>
      </c>
      <c r="D210" s="35" t="s">
        <v>213</v>
      </c>
      <c r="E210" s="7" t="s">
        <v>4</v>
      </c>
      <c r="F210" s="15">
        <f t="shared" si="30"/>
        <v>1</v>
      </c>
      <c r="G210" s="18">
        <v>1</v>
      </c>
      <c r="H210" s="14">
        <v>12.304628100590536</v>
      </c>
      <c r="I210" s="32">
        <f t="shared" si="31"/>
        <v>15.03</v>
      </c>
      <c r="J210" s="31">
        <f t="shared" si="32"/>
        <v>15.03</v>
      </c>
      <c r="K210" s="12"/>
    </row>
    <row r="211" spans="1:11">
      <c r="A211" s="7" t="s">
        <v>758</v>
      </c>
      <c r="B211" s="7" t="s">
        <v>1494</v>
      </c>
      <c r="C211" s="7" t="s">
        <v>1158</v>
      </c>
      <c r="D211" s="35" t="s">
        <v>214</v>
      </c>
      <c r="E211" s="7" t="s">
        <v>4</v>
      </c>
      <c r="F211" s="15">
        <f t="shared" si="30"/>
        <v>7</v>
      </c>
      <c r="G211" s="18">
        <v>7</v>
      </c>
      <c r="H211" s="14">
        <v>42.800019625536116</v>
      </c>
      <c r="I211" s="32">
        <f t="shared" si="31"/>
        <v>52.31</v>
      </c>
      <c r="J211" s="31">
        <f t="shared" si="32"/>
        <v>366.17</v>
      </c>
      <c r="K211" s="12"/>
    </row>
    <row r="212" spans="1:11">
      <c r="A212" s="7" t="s">
        <v>759</v>
      </c>
      <c r="B212" s="7" t="s">
        <v>1493</v>
      </c>
      <c r="C212" s="7" t="s">
        <v>1182</v>
      </c>
      <c r="D212" s="35" t="s">
        <v>215</v>
      </c>
      <c r="E212" s="7" t="s">
        <v>1138</v>
      </c>
      <c r="F212" s="15">
        <f t="shared" si="30"/>
        <v>43.23</v>
      </c>
      <c r="G212" s="18">
        <v>43.230000000000004</v>
      </c>
      <c r="H212" s="14">
        <v>20.392026198065256</v>
      </c>
      <c r="I212" s="32">
        <f t="shared" si="31"/>
        <v>24.92</v>
      </c>
      <c r="J212" s="31">
        <f t="shared" si="32"/>
        <v>1077.29</v>
      </c>
      <c r="K212" s="12"/>
    </row>
    <row r="213" spans="1:11">
      <c r="A213" s="7" t="s">
        <v>760</v>
      </c>
      <c r="B213" s="7" t="s">
        <v>1492</v>
      </c>
      <c r="C213" s="7" t="s">
        <v>1182</v>
      </c>
      <c r="D213" s="35" t="s">
        <v>216</v>
      </c>
      <c r="E213" s="7" t="s">
        <v>1138</v>
      </c>
      <c r="F213" s="15">
        <f t="shared" si="30"/>
        <v>62.56</v>
      </c>
      <c r="G213" s="18">
        <v>62.56</v>
      </c>
      <c r="H213" s="14">
        <v>43.465642799181595</v>
      </c>
      <c r="I213" s="32">
        <f t="shared" si="31"/>
        <v>53.12</v>
      </c>
      <c r="J213" s="31">
        <f t="shared" si="32"/>
        <v>3323.18</v>
      </c>
      <c r="K213" s="12"/>
    </row>
    <row r="214" spans="1:11">
      <c r="A214" s="7" t="s">
        <v>761</v>
      </c>
      <c r="B214" s="7" t="s">
        <v>1491</v>
      </c>
      <c r="C214" s="7" t="s">
        <v>1182</v>
      </c>
      <c r="D214" s="35" t="s">
        <v>217</v>
      </c>
      <c r="E214" s="7" t="s">
        <v>1132</v>
      </c>
      <c r="F214" s="15">
        <f t="shared" si="30"/>
        <v>16</v>
      </c>
      <c r="G214" s="18">
        <v>16</v>
      </c>
      <c r="H214" s="14">
        <v>12.674101097741303</v>
      </c>
      <c r="I214" s="32">
        <f t="shared" si="31"/>
        <v>15.49</v>
      </c>
      <c r="J214" s="31">
        <f t="shared" si="32"/>
        <v>247.84</v>
      </c>
      <c r="K214" s="12"/>
    </row>
    <row r="215" spans="1:11">
      <c r="A215" s="7" t="s">
        <v>762</v>
      </c>
      <c r="B215" s="7" t="s">
        <v>1490</v>
      </c>
      <c r="C215" s="7" t="s">
        <v>1182</v>
      </c>
      <c r="D215" s="35" t="s">
        <v>218</v>
      </c>
      <c r="E215" s="7" t="s">
        <v>1132</v>
      </c>
      <c r="F215" s="15">
        <f t="shared" si="30"/>
        <v>4</v>
      </c>
      <c r="G215" s="18">
        <v>4</v>
      </c>
      <c r="H215" s="14">
        <v>23.554822531727563</v>
      </c>
      <c r="I215" s="32">
        <f t="shared" si="31"/>
        <v>28.79</v>
      </c>
      <c r="J215" s="31">
        <f t="shared" si="32"/>
        <v>115.16</v>
      </c>
      <c r="K215" s="12"/>
    </row>
    <row r="216" spans="1:11">
      <c r="A216" s="7" t="s">
        <v>763</v>
      </c>
      <c r="B216" s="7" t="s">
        <v>1489</v>
      </c>
      <c r="C216" s="7" t="s">
        <v>1154</v>
      </c>
      <c r="D216" s="35" t="s">
        <v>219</v>
      </c>
      <c r="E216" s="7" t="s">
        <v>4</v>
      </c>
      <c r="F216" s="15">
        <f t="shared" si="30"/>
        <v>2</v>
      </c>
      <c r="G216" s="18">
        <v>2</v>
      </c>
      <c r="H216" s="14">
        <v>360.47280703145753</v>
      </c>
      <c r="I216" s="32">
        <f t="shared" si="31"/>
        <v>440.6</v>
      </c>
      <c r="J216" s="31">
        <f t="shared" si="32"/>
        <v>881.2</v>
      </c>
      <c r="K216" s="12"/>
    </row>
    <row r="217" spans="1:11">
      <c r="A217" s="7" t="s">
        <v>764</v>
      </c>
      <c r="B217" s="7" t="s">
        <v>1488</v>
      </c>
      <c r="C217" s="7" t="s">
        <v>1158</v>
      </c>
      <c r="D217" s="35" t="s">
        <v>220</v>
      </c>
      <c r="E217" s="7" t="s">
        <v>4</v>
      </c>
      <c r="F217" s="15">
        <f t="shared" si="30"/>
        <v>7</v>
      </c>
      <c r="G217" s="18">
        <v>7</v>
      </c>
      <c r="H217" s="14">
        <v>38.678440813149507</v>
      </c>
      <c r="I217" s="32">
        <f t="shared" si="31"/>
        <v>47.27</v>
      </c>
      <c r="J217" s="31">
        <f t="shared" si="32"/>
        <v>330.89</v>
      </c>
      <c r="K217" s="12"/>
    </row>
    <row r="218" spans="1:11">
      <c r="A218" s="7" t="s">
        <v>765</v>
      </c>
      <c r="B218" s="7" t="s">
        <v>1487</v>
      </c>
      <c r="C218" s="7" t="s">
        <v>1158</v>
      </c>
      <c r="D218" s="35" t="s">
        <v>221</v>
      </c>
      <c r="E218" s="7" t="s">
        <v>4</v>
      </c>
      <c r="F218" s="15">
        <f t="shared" si="30"/>
        <v>4</v>
      </c>
      <c r="G218" s="18">
        <v>4</v>
      </c>
      <c r="H218" s="14">
        <v>54.335042976263885</v>
      </c>
      <c r="I218" s="32">
        <f t="shared" si="31"/>
        <v>66.41</v>
      </c>
      <c r="J218" s="31">
        <f t="shared" si="32"/>
        <v>265.64</v>
      </c>
      <c r="K218" s="12"/>
    </row>
    <row r="219" spans="1:11">
      <c r="A219" s="7" t="s">
        <v>766</v>
      </c>
      <c r="B219" s="7" t="s">
        <v>1486</v>
      </c>
      <c r="C219" s="7" t="s">
        <v>1158</v>
      </c>
      <c r="D219" s="35" t="s">
        <v>222</v>
      </c>
      <c r="E219" s="7" t="s">
        <v>4</v>
      </c>
      <c r="F219" s="15">
        <f t="shared" si="30"/>
        <v>1</v>
      </c>
      <c r="G219" s="18">
        <v>1</v>
      </c>
      <c r="H219" s="14">
        <v>99.725270637121625</v>
      </c>
      <c r="I219" s="32">
        <f t="shared" si="31"/>
        <v>121.89</v>
      </c>
      <c r="J219" s="31">
        <f t="shared" si="32"/>
        <v>121.89</v>
      </c>
      <c r="K219" s="12"/>
    </row>
    <row r="220" spans="1:11" ht="30">
      <c r="A220" s="7" t="s">
        <v>767</v>
      </c>
      <c r="B220" s="7" t="s">
        <v>1485</v>
      </c>
      <c r="C220" s="7" t="s">
        <v>1158</v>
      </c>
      <c r="D220" s="35" t="s">
        <v>223</v>
      </c>
      <c r="E220" s="7" t="s">
        <v>4</v>
      </c>
      <c r="F220" s="15">
        <f t="shared" si="30"/>
        <v>14</v>
      </c>
      <c r="G220" s="18">
        <v>14</v>
      </c>
      <c r="H220" s="14">
        <v>24.17731971886937</v>
      </c>
      <c r="I220" s="32">
        <f t="shared" si="31"/>
        <v>29.55</v>
      </c>
      <c r="J220" s="31">
        <f t="shared" si="32"/>
        <v>413.7</v>
      </c>
      <c r="K220" s="12"/>
    </row>
    <row r="221" spans="1:11" ht="30">
      <c r="A221" s="7" t="s">
        <v>768</v>
      </c>
      <c r="B221" s="7" t="s">
        <v>1484</v>
      </c>
      <c r="C221" s="7" t="s">
        <v>1158</v>
      </c>
      <c r="D221" s="35" t="s">
        <v>224</v>
      </c>
      <c r="E221" s="7" t="s">
        <v>4</v>
      </c>
      <c r="F221" s="15">
        <f t="shared" si="30"/>
        <v>4</v>
      </c>
      <c r="G221" s="15">
        <v>4</v>
      </c>
      <c r="H221" s="14">
        <v>37.194134901724475</v>
      </c>
      <c r="I221" s="32">
        <f t="shared" si="31"/>
        <v>45.46</v>
      </c>
      <c r="J221" s="31">
        <f t="shared" si="32"/>
        <v>181.84</v>
      </c>
      <c r="K221" s="12"/>
    </row>
    <row r="222" spans="1:11" ht="30">
      <c r="A222" s="7" t="s">
        <v>769</v>
      </c>
      <c r="B222" s="7" t="s">
        <v>1483</v>
      </c>
      <c r="C222" s="7" t="s">
        <v>1158</v>
      </c>
      <c r="D222" s="35" t="s">
        <v>225</v>
      </c>
      <c r="E222" s="7" t="s">
        <v>4</v>
      </c>
      <c r="F222" s="15">
        <f t="shared" si="30"/>
        <v>2</v>
      </c>
      <c r="G222" s="18">
        <v>2</v>
      </c>
      <c r="H222" s="14">
        <v>92.767249007655124</v>
      </c>
      <c r="I222" s="32">
        <f t="shared" si="31"/>
        <v>113.38</v>
      </c>
      <c r="J222" s="31">
        <f t="shared" si="32"/>
        <v>226.76</v>
      </c>
      <c r="K222" s="12"/>
    </row>
    <row r="223" spans="1:11">
      <c r="A223" s="41">
        <v>15</v>
      </c>
      <c r="B223" s="41"/>
      <c r="C223" s="41"/>
      <c r="D223" s="36" t="s">
        <v>226</v>
      </c>
      <c r="E223" s="41"/>
      <c r="F223" s="40"/>
      <c r="G223" s="40"/>
      <c r="H223" s="39"/>
      <c r="I223" s="39"/>
      <c r="J223" s="42">
        <f>J224+J272</f>
        <v>49699.609999999993</v>
      </c>
      <c r="K223" s="19"/>
    </row>
    <row r="224" spans="1:11">
      <c r="A224" s="41" t="s">
        <v>770</v>
      </c>
      <c r="B224" s="41"/>
      <c r="C224" s="41"/>
      <c r="D224" s="36" t="s">
        <v>227</v>
      </c>
      <c r="E224" s="41"/>
      <c r="F224" s="40"/>
      <c r="G224" s="40"/>
      <c r="H224" s="39"/>
      <c r="I224" s="39"/>
      <c r="J224" s="34">
        <f>SUM(J225:J271)</f>
        <v>45356.139999999992</v>
      </c>
      <c r="K224" s="19"/>
    </row>
    <row r="225" spans="1:11" s="4" customFormat="1">
      <c r="A225" s="7" t="s">
        <v>771</v>
      </c>
      <c r="B225" s="7" t="s">
        <v>1482</v>
      </c>
      <c r="C225" s="7" t="s">
        <v>1182</v>
      </c>
      <c r="D225" s="35" t="s">
        <v>228</v>
      </c>
      <c r="E225" s="7" t="s">
        <v>1132</v>
      </c>
      <c r="F225" s="18">
        <f t="shared" ref="F225:F271" si="33">TRUNC(G225,2)</f>
        <v>1</v>
      </c>
      <c r="G225" s="18">
        <v>1</v>
      </c>
      <c r="H225" s="32">
        <v>208.55240429214442</v>
      </c>
      <c r="I225" s="32">
        <f t="shared" ref="I225:I271" si="34">TRUNC(H225*(1+$J$2),2)</f>
        <v>254.91</v>
      </c>
      <c r="J225" s="31">
        <f t="shared" ref="J225:J271" si="35">TRUNC(I225*F225,2)</f>
        <v>254.91</v>
      </c>
      <c r="K225" s="30"/>
    </row>
    <row r="226" spans="1:11">
      <c r="A226" s="6" t="s">
        <v>772</v>
      </c>
      <c r="B226" s="6" t="s">
        <v>1481</v>
      </c>
      <c r="C226" s="6" t="s">
        <v>1182</v>
      </c>
      <c r="D226" s="17" t="s">
        <v>229</v>
      </c>
      <c r="E226" s="6" t="s">
        <v>1132</v>
      </c>
      <c r="F226" s="18">
        <f t="shared" si="33"/>
        <v>22</v>
      </c>
      <c r="G226" s="18">
        <v>22</v>
      </c>
      <c r="H226" s="14">
        <v>52.210131071398962</v>
      </c>
      <c r="I226" s="14">
        <f t="shared" si="34"/>
        <v>63.81</v>
      </c>
      <c r="J226" s="13">
        <f t="shared" si="35"/>
        <v>1403.82</v>
      </c>
      <c r="K226" s="12"/>
    </row>
    <row r="227" spans="1:11" ht="30">
      <c r="A227" s="6" t="s">
        <v>773</v>
      </c>
      <c r="B227" s="6" t="s">
        <v>1480</v>
      </c>
      <c r="C227" s="6" t="s">
        <v>1158</v>
      </c>
      <c r="D227" s="17" t="s">
        <v>230</v>
      </c>
      <c r="E227" s="6" t="s">
        <v>4</v>
      </c>
      <c r="F227" s="18">
        <f t="shared" si="33"/>
        <v>2</v>
      </c>
      <c r="G227" s="18">
        <v>2</v>
      </c>
      <c r="H227" s="14">
        <v>90.245150679946761</v>
      </c>
      <c r="I227" s="14">
        <f t="shared" si="34"/>
        <v>110.3</v>
      </c>
      <c r="J227" s="13">
        <f t="shared" si="35"/>
        <v>220.6</v>
      </c>
      <c r="K227" s="12"/>
    </row>
    <row r="228" spans="1:11" ht="30">
      <c r="A228" s="6" t="s">
        <v>774</v>
      </c>
      <c r="B228" s="6" t="s">
        <v>1479</v>
      </c>
      <c r="C228" s="6" t="s">
        <v>1158</v>
      </c>
      <c r="D228" s="17" t="s">
        <v>231</v>
      </c>
      <c r="E228" s="6" t="s">
        <v>4</v>
      </c>
      <c r="F228" s="18">
        <f t="shared" si="33"/>
        <v>41</v>
      </c>
      <c r="G228" s="18">
        <v>41</v>
      </c>
      <c r="H228" s="14">
        <v>41.512549858282426</v>
      </c>
      <c r="I228" s="14">
        <f t="shared" si="34"/>
        <v>50.74</v>
      </c>
      <c r="J228" s="13">
        <f t="shared" si="35"/>
        <v>2080.34</v>
      </c>
      <c r="K228" s="12"/>
    </row>
    <row r="229" spans="1:11" ht="30">
      <c r="A229" s="6" t="s">
        <v>775</v>
      </c>
      <c r="B229" s="6" t="s">
        <v>1478</v>
      </c>
      <c r="C229" s="6" t="s">
        <v>1158</v>
      </c>
      <c r="D229" s="17" t="s">
        <v>232</v>
      </c>
      <c r="E229" s="6" t="s">
        <v>4</v>
      </c>
      <c r="F229" s="18">
        <f t="shared" si="33"/>
        <v>72</v>
      </c>
      <c r="G229" s="18">
        <v>72</v>
      </c>
      <c r="H229" s="14">
        <v>12.346045814358844</v>
      </c>
      <c r="I229" s="14">
        <f t="shared" si="34"/>
        <v>15.09</v>
      </c>
      <c r="J229" s="13">
        <f t="shared" si="35"/>
        <v>1086.48</v>
      </c>
      <c r="K229" s="12"/>
    </row>
    <row r="230" spans="1:11" ht="30">
      <c r="A230" s="6" t="s">
        <v>776</v>
      </c>
      <c r="B230" s="6" t="s">
        <v>1477</v>
      </c>
      <c r="C230" s="6" t="s">
        <v>1158</v>
      </c>
      <c r="D230" s="17" t="s">
        <v>233</v>
      </c>
      <c r="E230" s="6" t="s">
        <v>4</v>
      </c>
      <c r="F230" s="18">
        <f t="shared" si="33"/>
        <v>5</v>
      </c>
      <c r="G230" s="18">
        <v>5</v>
      </c>
      <c r="H230" s="14">
        <v>9.5577878132160414</v>
      </c>
      <c r="I230" s="14">
        <f t="shared" si="34"/>
        <v>11.68</v>
      </c>
      <c r="J230" s="13">
        <f t="shared" si="35"/>
        <v>58.4</v>
      </c>
      <c r="K230" s="12"/>
    </row>
    <row r="231" spans="1:11" ht="30">
      <c r="A231" s="6" t="s">
        <v>777</v>
      </c>
      <c r="B231" s="6" t="s">
        <v>1476</v>
      </c>
      <c r="C231" s="6" t="s">
        <v>1158</v>
      </c>
      <c r="D231" s="17" t="s">
        <v>234</v>
      </c>
      <c r="E231" s="6" t="s">
        <v>4</v>
      </c>
      <c r="F231" s="18">
        <f t="shared" si="33"/>
        <v>14</v>
      </c>
      <c r="G231" s="18">
        <v>14</v>
      </c>
      <c r="H231" s="14">
        <v>9.3254329797874753</v>
      </c>
      <c r="I231" s="14">
        <f t="shared" si="34"/>
        <v>11.39</v>
      </c>
      <c r="J231" s="13">
        <f t="shared" si="35"/>
        <v>159.46</v>
      </c>
      <c r="K231" s="12"/>
    </row>
    <row r="232" spans="1:11" ht="30">
      <c r="A232" s="6" t="s">
        <v>778</v>
      </c>
      <c r="B232" s="6">
        <v>89732</v>
      </c>
      <c r="C232" s="6" t="s">
        <v>1158</v>
      </c>
      <c r="D232" s="17" t="s">
        <v>235</v>
      </c>
      <c r="E232" s="6" t="s">
        <v>4</v>
      </c>
      <c r="F232" s="18">
        <f t="shared" si="33"/>
        <v>9</v>
      </c>
      <c r="G232" s="18">
        <v>9</v>
      </c>
      <c r="H232" s="14">
        <v>14.450172185244581</v>
      </c>
      <c r="I232" s="14">
        <f t="shared" si="34"/>
        <v>17.66</v>
      </c>
      <c r="J232" s="13">
        <f t="shared" si="35"/>
        <v>158.94</v>
      </c>
      <c r="K232" s="12"/>
    </row>
    <row r="233" spans="1:11" ht="30">
      <c r="A233" s="6" t="s">
        <v>779</v>
      </c>
      <c r="B233" s="6">
        <v>89744</v>
      </c>
      <c r="C233" s="6" t="s">
        <v>1158</v>
      </c>
      <c r="D233" s="17" t="s">
        <v>236</v>
      </c>
      <c r="E233" s="6" t="s">
        <v>4</v>
      </c>
      <c r="F233" s="18">
        <f t="shared" si="33"/>
        <v>8</v>
      </c>
      <c r="G233" s="18">
        <v>8</v>
      </c>
      <c r="H233" s="14">
        <v>25.926187631894166</v>
      </c>
      <c r="I233" s="14">
        <f t="shared" si="34"/>
        <v>31.68</v>
      </c>
      <c r="J233" s="13">
        <f t="shared" si="35"/>
        <v>253.44</v>
      </c>
      <c r="K233" s="12"/>
    </row>
    <row r="234" spans="1:11" ht="30">
      <c r="A234" s="6" t="s">
        <v>780</v>
      </c>
      <c r="B234" s="6" t="s">
        <v>1444</v>
      </c>
      <c r="C234" s="6" t="s">
        <v>1158</v>
      </c>
      <c r="D234" s="17" t="s">
        <v>237</v>
      </c>
      <c r="E234" s="6" t="s">
        <v>4</v>
      </c>
      <c r="F234" s="18">
        <f t="shared" si="33"/>
        <v>14</v>
      </c>
      <c r="G234" s="18">
        <v>14</v>
      </c>
      <c r="H234" s="14">
        <v>13.697342524936023</v>
      </c>
      <c r="I234" s="14">
        <f t="shared" si="34"/>
        <v>16.739999999999998</v>
      </c>
      <c r="J234" s="13">
        <f t="shared" si="35"/>
        <v>234.36</v>
      </c>
      <c r="K234" s="12"/>
    </row>
    <row r="235" spans="1:11" ht="30">
      <c r="A235" s="6" t="s">
        <v>781</v>
      </c>
      <c r="B235" s="6" t="s">
        <v>1475</v>
      </c>
      <c r="C235" s="6" t="s">
        <v>1158</v>
      </c>
      <c r="D235" s="17" t="s">
        <v>238</v>
      </c>
      <c r="E235" s="6" t="s">
        <v>4</v>
      </c>
      <c r="F235" s="18">
        <f t="shared" si="33"/>
        <v>4</v>
      </c>
      <c r="G235" s="18">
        <v>4</v>
      </c>
      <c r="H235" s="14">
        <v>21.207746876428256</v>
      </c>
      <c r="I235" s="14">
        <f t="shared" si="34"/>
        <v>25.92</v>
      </c>
      <c r="J235" s="13">
        <f t="shared" si="35"/>
        <v>103.68</v>
      </c>
      <c r="K235" s="12"/>
    </row>
    <row r="236" spans="1:11" ht="30">
      <c r="A236" s="6" t="s">
        <v>782</v>
      </c>
      <c r="B236" s="6" t="s">
        <v>1474</v>
      </c>
      <c r="C236" s="6" t="s">
        <v>1161</v>
      </c>
      <c r="D236" s="17" t="s">
        <v>239</v>
      </c>
      <c r="E236" s="6" t="s">
        <v>4</v>
      </c>
      <c r="F236" s="18">
        <f t="shared" si="33"/>
        <v>52</v>
      </c>
      <c r="G236" s="18">
        <v>52</v>
      </c>
      <c r="H236" s="14">
        <v>18.311323053227788</v>
      </c>
      <c r="I236" s="14">
        <f t="shared" si="34"/>
        <v>22.38</v>
      </c>
      <c r="J236" s="13">
        <f t="shared" si="35"/>
        <v>1163.76</v>
      </c>
      <c r="K236" s="12"/>
    </row>
    <row r="237" spans="1:11" ht="30">
      <c r="A237" s="6" t="s">
        <v>783</v>
      </c>
      <c r="B237" s="6" t="s">
        <v>1455</v>
      </c>
      <c r="C237" s="6" t="s">
        <v>1158</v>
      </c>
      <c r="D237" s="17" t="s">
        <v>240</v>
      </c>
      <c r="E237" s="6" t="s">
        <v>4</v>
      </c>
      <c r="F237" s="18">
        <f t="shared" si="33"/>
        <v>4</v>
      </c>
      <c r="G237" s="18">
        <v>4</v>
      </c>
      <c r="H237" s="14">
        <v>92.637194430869172</v>
      </c>
      <c r="I237" s="14">
        <f t="shared" si="34"/>
        <v>113.23</v>
      </c>
      <c r="J237" s="13">
        <f t="shared" si="35"/>
        <v>452.92</v>
      </c>
      <c r="K237" s="12"/>
    </row>
    <row r="238" spans="1:11" ht="30">
      <c r="A238" s="6" t="s">
        <v>784</v>
      </c>
      <c r="B238" s="6" t="s">
        <v>1473</v>
      </c>
      <c r="C238" s="6" t="s">
        <v>1158</v>
      </c>
      <c r="D238" s="17" t="s">
        <v>241</v>
      </c>
      <c r="E238" s="6" t="s">
        <v>4</v>
      </c>
      <c r="F238" s="18">
        <f t="shared" si="33"/>
        <v>38</v>
      </c>
      <c r="G238" s="18">
        <v>38</v>
      </c>
      <c r="H238" s="14">
        <v>49.580788905611961</v>
      </c>
      <c r="I238" s="14">
        <f t="shared" si="34"/>
        <v>60.6</v>
      </c>
      <c r="J238" s="13">
        <f t="shared" si="35"/>
        <v>2302.8000000000002</v>
      </c>
      <c r="K238" s="12"/>
    </row>
    <row r="239" spans="1:11" ht="30">
      <c r="A239" s="6" t="s">
        <v>785</v>
      </c>
      <c r="B239" s="6" t="s">
        <v>1440</v>
      </c>
      <c r="C239" s="6" t="s">
        <v>1158</v>
      </c>
      <c r="D239" s="17" t="s">
        <v>242</v>
      </c>
      <c r="E239" s="6" t="s">
        <v>4</v>
      </c>
      <c r="F239" s="18">
        <f t="shared" si="33"/>
        <v>19</v>
      </c>
      <c r="G239" s="18">
        <v>19</v>
      </c>
      <c r="H239" s="14">
        <v>13.747225389995801</v>
      </c>
      <c r="I239" s="14">
        <f t="shared" si="34"/>
        <v>16.8</v>
      </c>
      <c r="J239" s="13">
        <f t="shared" si="35"/>
        <v>319.2</v>
      </c>
      <c r="K239" s="12"/>
    </row>
    <row r="240" spans="1:11" ht="30">
      <c r="A240" s="6" t="s">
        <v>786</v>
      </c>
      <c r="B240" s="6" t="s">
        <v>1472</v>
      </c>
      <c r="C240" s="6" t="s">
        <v>1158</v>
      </c>
      <c r="D240" s="17" t="s">
        <v>243</v>
      </c>
      <c r="E240" s="6" t="s">
        <v>4</v>
      </c>
      <c r="F240" s="18">
        <f t="shared" si="33"/>
        <v>65</v>
      </c>
      <c r="G240" s="18">
        <v>65</v>
      </c>
      <c r="H240" s="14">
        <v>17.0270207470634</v>
      </c>
      <c r="I240" s="14">
        <f t="shared" si="34"/>
        <v>20.81</v>
      </c>
      <c r="J240" s="13">
        <f t="shared" si="35"/>
        <v>1352.65</v>
      </c>
      <c r="K240" s="12"/>
    </row>
    <row r="241" spans="1:11" ht="30">
      <c r="A241" s="6" t="s">
        <v>787</v>
      </c>
      <c r="B241" s="6" t="s">
        <v>1441</v>
      </c>
      <c r="C241" s="6" t="s">
        <v>1158</v>
      </c>
      <c r="D241" s="17" t="s">
        <v>244</v>
      </c>
      <c r="E241" s="6" t="s">
        <v>4</v>
      </c>
      <c r="F241" s="18">
        <f t="shared" si="33"/>
        <v>6</v>
      </c>
      <c r="G241" s="18">
        <v>6</v>
      </c>
      <c r="H241" s="14">
        <v>8.7027090143282457</v>
      </c>
      <c r="I241" s="14">
        <f t="shared" si="34"/>
        <v>10.63</v>
      </c>
      <c r="J241" s="13">
        <f t="shared" si="35"/>
        <v>63.78</v>
      </c>
      <c r="K241" s="12"/>
    </row>
    <row r="242" spans="1:11" ht="30">
      <c r="A242" s="6" t="s">
        <v>788</v>
      </c>
      <c r="B242" s="7" t="s">
        <v>1471</v>
      </c>
      <c r="C242" s="7" t="s">
        <v>1158</v>
      </c>
      <c r="D242" s="35" t="s">
        <v>245</v>
      </c>
      <c r="E242" s="7" t="s">
        <v>4</v>
      </c>
      <c r="F242" s="18">
        <f t="shared" si="33"/>
        <v>1</v>
      </c>
      <c r="G242" s="18">
        <v>1</v>
      </c>
      <c r="H242" s="14">
        <v>24.705012416294988</v>
      </c>
      <c r="I242" s="14">
        <f t="shared" si="34"/>
        <v>30.19</v>
      </c>
      <c r="J242" s="13">
        <f t="shared" si="35"/>
        <v>30.19</v>
      </c>
      <c r="K242" s="12"/>
    </row>
    <row r="243" spans="1:11" ht="30">
      <c r="A243" s="6" t="s">
        <v>789</v>
      </c>
      <c r="B243" s="6" t="s">
        <v>1470</v>
      </c>
      <c r="C243" s="6" t="s">
        <v>1158</v>
      </c>
      <c r="D243" s="17" t="s">
        <v>246</v>
      </c>
      <c r="E243" s="6" t="s">
        <v>4</v>
      </c>
      <c r="F243" s="18">
        <f t="shared" si="33"/>
        <v>5</v>
      </c>
      <c r="G243" s="18">
        <v>5</v>
      </c>
      <c r="H243" s="14">
        <v>18.581051696903671</v>
      </c>
      <c r="I243" s="14">
        <f t="shared" si="34"/>
        <v>22.71</v>
      </c>
      <c r="J243" s="13">
        <f t="shared" si="35"/>
        <v>113.55</v>
      </c>
      <c r="K243" s="12"/>
    </row>
    <row r="244" spans="1:11" ht="30">
      <c r="A244" s="6" t="s">
        <v>790</v>
      </c>
      <c r="B244" s="6" t="s">
        <v>1469</v>
      </c>
      <c r="C244" s="6" t="s">
        <v>1158</v>
      </c>
      <c r="D244" s="17" t="s">
        <v>247</v>
      </c>
      <c r="E244" s="6" t="s">
        <v>3</v>
      </c>
      <c r="F244" s="18">
        <f t="shared" si="33"/>
        <v>231.05</v>
      </c>
      <c r="G244" s="18">
        <v>231.05</v>
      </c>
      <c r="H244" s="14">
        <v>34.617933215761916</v>
      </c>
      <c r="I244" s="14">
        <f t="shared" si="34"/>
        <v>42.31</v>
      </c>
      <c r="J244" s="13">
        <f t="shared" si="35"/>
        <v>9775.7199999999993</v>
      </c>
      <c r="K244" s="12"/>
    </row>
    <row r="245" spans="1:11" ht="30">
      <c r="A245" s="6" t="s">
        <v>791</v>
      </c>
      <c r="B245" s="6" t="s">
        <v>1468</v>
      </c>
      <c r="C245" s="6" t="s">
        <v>1158</v>
      </c>
      <c r="D245" s="17" t="s">
        <v>248</v>
      </c>
      <c r="E245" s="6" t="s">
        <v>3</v>
      </c>
      <c r="F245" s="18">
        <f t="shared" si="33"/>
        <v>135.69999999999999</v>
      </c>
      <c r="G245" s="18">
        <v>135.69999999999999</v>
      </c>
      <c r="H245" s="14">
        <v>19.189088978051547</v>
      </c>
      <c r="I245" s="14">
        <f t="shared" si="34"/>
        <v>23.45</v>
      </c>
      <c r="J245" s="13">
        <f t="shared" si="35"/>
        <v>3182.16</v>
      </c>
      <c r="K245" s="12"/>
    </row>
    <row r="246" spans="1:11" ht="30">
      <c r="A246" s="6" t="s">
        <v>792</v>
      </c>
      <c r="B246" s="6" t="s">
        <v>1467</v>
      </c>
      <c r="C246" s="6" t="s">
        <v>1158</v>
      </c>
      <c r="D246" s="17" t="s">
        <v>249</v>
      </c>
      <c r="E246" s="6" t="s">
        <v>3</v>
      </c>
      <c r="F246" s="18">
        <f t="shared" si="33"/>
        <v>43.05</v>
      </c>
      <c r="G246" s="18">
        <v>43.05</v>
      </c>
      <c r="H246" s="14">
        <v>24.87374106097614</v>
      </c>
      <c r="I246" s="14">
        <f t="shared" si="34"/>
        <v>30.4</v>
      </c>
      <c r="J246" s="13">
        <f t="shared" si="35"/>
        <v>1308.72</v>
      </c>
      <c r="K246" s="12"/>
    </row>
    <row r="247" spans="1:11" ht="30">
      <c r="A247" s="6" t="s">
        <v>793</v>
      </c>
      <c r="B247" s="6" t="s">
        <v>1466</v>
      </c>
      <c r="C247" s="6" t="s">
        <v>1158</v>
      </c>
      <c r="D247" s="17" t="s">
        <v>250</v>
      </c>
      <c r="E247" s="6" t="s">
        <v>3</v>
      </c>
      <c r="F247" s="18">
        <f t="shared" si="33"/>
        <v>25</v>
      </c>
      <c r="G247" s="18">
        <v>25</v>
      </c>
      <c r="H247" s="14">
        <v>31.147872709212336</v>
      </c>
      <c r="I247" s="14">
        <f t="shared" si="34"/>
        <v>38.07</v>
      </c>
      <c r="J247" s="13">
        <f t="shared" si="35"/>
        <v>951.75</v>
      </c>
      <c r="K247" s="12"/>
    </row>
    <row r="248" spans="1:11" ht="30">
      <c r="A248" s="6" t="s">
        <v>794</v>
      </c>
      <c r="B248" s="6" t="s">
        <v>1465</v>
      </c>
      <c r="C248" s="6" t="s">
        <v>1158</v>
      </c>
      <c r="D248" s="17" t="s">
        <v>251</v>
      </c>
      <c r="E248" s="6" t="s">
        <v>3</v>
      </c>
      <c r="F248" s="18">
        <f t="shared" si="33"/>
        <v>2.87</v>
      </c>
      <c r="G248" s="18">
        <v>2.87</v>
      </c>
      <c r="H248" s="14">
        <v>55.48756756219759</v>
      </c>
      <c r="I248" s="14">
        <f t="shared" si="34"/>
        <v>67.819999999999993</v>
      </c>
      <c r="J248" s="13">
        <f t="shared" si="35"/>
        <v>194.64</v>
      </c>
      <c r="K248" s="12"/>
    </row>
    <row r="249" spans="1:11">
      <c r="A249" s="6" t="s">
        <v>795</v>
      </c>
      <c r="B249" s="6" t="s">
        <v>1463</v>
      </c>
      <c r="C249" s="6" t="s">
        <v>1158</v>
      </c>
      <c r="D249" s="17" t="s">
        <v>252</v>
      </c>
      <c r="E249" s="6" t="s">
        <v>4</v>
      </c>
      <c r="F249" s="18">
        <f t="shared" si="33"/>
        <v>48</v>
      </c>
      <c r="G249" s="18">
        <v>48</v>
      </c>
      <c r="H249" s="14">
        <v>14.592621498264965</v>
      </c>
      <c r="I249" s="14">
        <f t="shared" si="34"/>
        <v>17.829999999999998</v>
      </c>
      <c r="J249" s="13">
        <f t="shared" si="35"/>
        <v>855.84</v>
      </c>
      <c r="K249" s="12"/>
    </row>
    <row r="250" spans="1:11">
      <c r="A250" s="6" t="s">
        <v>796</v>
      </c>
      <c r="B250" s="6" t="s">
        <v>1464</v>
      </c>
      <c r="C250" s="6" t="s">
        <v>1154</v>
      </c>
      <c r="D250" s="17" t="s">
        <v>253</v>
      </c>
      <c r="E250" s="6" t="s">
        <v>4</v>
      </c>
      <c r="F250" s="18">
        <f t="shared" si="33"/>
        <v>1</v>
      </c>
      <c r="G250" s="18">
        <v>1</v>
      </c>
      <c r="H250" s="14">
        <v>187.45086773949569</v>
      </c>
      <c r="I250" s="14">
        <f t="shared" si="34"/>
        <v>229.12</v>
      </c>
      <c r="J250" s="13">
        <f t="shared" si="35"/>
        <v>229.12</v>
      </c>
      <c r="K250" s="12"/>
    </row>
    <row r="251" spans="1:11">
      <c r="A251" s="6" t="s">
        <v>797</v>
      </c>
      <c r="B251" s="6" t="s">
        <v>1463</v>
      </c>
      <c r="C251" s="6" t="s">
        <v>1158</v>
      </c>
      <c r="D251" s="17" t="s">
        <v>252</v>
      </c>
      <c r="E251" s="6" t="s">
        <v>4</v>
      </c>
      <c r="F251" s="18">
        <f t="shared" si="33"/>
        <v>14</v>
      </c>
      <c r="G251" s="18">
        <v>14</v>
      </c>
      <c r="H251" s="14">
        <v>14.592621498264965</v>
      </c>
      <c r="I251" s="14">
        <f t="shared" si="34"/>
        <v>17.829999999999998</v>
      </c>
      <c r="J251" s="13">
        <f t="shared" si="35"/>
        <v>249.62</v>
      </c>
      <c r="K251" s="12"/>
    </row>
    <row r="252" spans="1:11" ht="30">
      <c r="A252" s="6" t="s">
        <v>798</v>
      </c>
      <c r="B252" s="6" t="s">
        <v>1462</v>
      </c>
      <c r="C252" s="6" t="s">
        <v>1288</v>
      </c>
      <c r="D252" s="17" t="s">
        <v>254</v>
      </c>
      <c r="E252" s="6" t="s">
        <v>1140</v>
      </c>
      <c r="F252" s="18">
        <f t="shared" si="33"/>
        <v>48</v>
      </c>
      <c r="G252" s="18">
        <v>48</v>
      </c>
      <c r="H252" s="14">
        <v>74.598913401241944</v>
      </c>
      <c r="I252" s="14">
        <f t="shared" si="34"/>
        <v>91.18</v>
      </c>
      <c r="J252" s="13">
        <f t="shared" si="35"/>
        <v>4376.6400000000003</v>
      </c>
      <c r="K252" s="12"/>
    </row>
    <row r="253" spans="1:11" ht="30">
      <c r="A253" s="6" t="s">
        <v>799</v>
      </c>
      <c r="B253" s="6">
        <v>89709</v>
      </c>
      <c r="C253" s="6" t="s">
        <v>1158</v>
      </c>
      <c r="D253" s="17" t="s">
        <v>255</v>
      </c>
      <c r="E253" s="6" t="s">
        <v>4</v>
      </c>
      <c r="F253" s="18">
        <f t="shared" si="33"/>
        <v>6</v>
      </c>
      <c r="G253" s="18">
        <v>6</v>
      </c>
      <c r="H253" s="14">
        <v>18.276844384204988</v>
      </c>
      <c r="I253" s="14">
        <f t="shared" si="34"/>
        <v>22.33</v>
      </c>
      <c r="J253" s="13">
        <f t="shared" si="35"/>
        <v>133.97999999999999</v>
      </c>
      <c r="K253" s="12"/>
    </row>
    <row r="254" spans="1:11" ht="30">
      <c r="A254" s="6" t="s">
        <v>800</v>
      </c>
      <c r="B254" s="6" t="s">
        <v>1461</v>
      </c>
      <c r="C254" s="6" t="s">
        <v>1158</v>
      </c>
      <c r="D254" s="17" t="s">
        <v>256</v>
      </c>
      <c r="E254" s="6" t="s">
        <v>4</v>
      </c>
      <c r="F254" s="18">
        <f t="shared" si="33"/>
        <v>28</v>
      </c>
      <c r="G254" s="18">
        <v>28</v>
      </c>
      <c r="H254" s="14">
        <v>10.936612995038505</v>
      </c>
      <c r="I254" s="14">
        <f t="shared" si="34"/>
        <v>13.36</v>
      </c>
      <c r="J254" s="13">
        <f t="shared" si="35"/>
        <v>374.08</v>
      </c>
      <c r="K254" s="12"/>
    </row>
    <row r="255" spans="1:11" ht="30">
      <c r="A255" s="6" t="s">
        <v>801</v>
      </c>
      <c r="B255" s="6" t="s">
        <v>1460</v>
      </c>
      <c r="C255" s="6" t="s">
        <v>1158</v>
      </c>
      <c r="D255" s="17" t="s">
        <v>257</v>
      </c>
      <c r="E255" s="6" t="s">
        <v>4</v>
      </c>
      <c r="F255" s="18">
        <f t="shared" si="33"/>
        <v>8</v>
      </c>
      <c r="G255" s="18">
        <v>8</v>
      </c>
      <c r="H255" s="14">
        <v>16.295852133746386</v>
      </c>
      <c r="I255" s="14">
        <f t="shared" si="34"/>
        <v>19.91</v>
      </c>
      <c r="J255" s="13">
        <f t="shared" si="35"/>
        <v>159.28</v>
      </c>
      <c r="K255" s="12"/>
    </row>
    <row r="256" spans="1:11">
      <c r="A256" s="6" t="s">
        <v>802</v>
      </c>
      <c r="B256" s="6" t="s">
        <v>1459</v>
      </c>
      <c r="C256" s="6" t="s">
        <v>1182</v>
      </c>
      <c r="D256" s="17" t="s">
        <v>258</v>
      </c>
      <c r="E256" s="6" t="s">
        <v>1132</v>
      </c>
      <c r="F256" s="18">
        <f t="shared" si="33"/>
        <v>48</v>
      </c>
      <c r="G256" s="18">
        <v>48</v>
      </c>
      <c r="H256" s="14">
        <v>29.890125772250833</v>
      </c>
      <c r="I256" s="14">
        <f t="shared" si="34"/>
        <v>36.53</v>
      </c>
      <c r="J256" s="13">
        <f t="shared" si="35"/>
        <v>1753.44</v>
      </c>
      <c r="K256" s="12"/>
    </row>
    <row r="257" spans="1:11" ht="30">
      <c r="A257" s="6" t="s">
        <v>803</v>
      </c>
      <c r="B257" s="6" t="s">
        <v>1458</v>
      </c>
      <c r="C257" s="6" t="s">
        <v>1288</v>
      </c>
      <c r="D257" s="17" t="s">
        <v>259</v>
      </c>
      <c r="E257" s="6" t="s">
        <v>1140</v>
      </c>
      <c r="F257" s="18">
        <f t="shared" si="33"/>
        <v>15</v>
      </c>
      <c r="G257" s="18">
        <v>15</v>
      </c>
      <c r="H257" s="14">
        <v>50.135853002415459</v>
      </c>
      <c r="I257" s="14">
        <f t="shared" si="34"/>
        <v>61.28</v>
      </c>
      <c r="J257" s="13">
        <f t="shared" si="35"/>
        <v>919.2</v>
      </c>
      <c r="K257" s="12"/>
    </row>
    <row r="258" spans="1:11" ht="30">
      <c r="A258" s="6" t="s">
        <v>804</v>
      </c>
      <c r="B258" s="6" t="s">
        <v>1457</v>
      </c>
      <c r="C258" s="6" t="s">
        <v>1158</v>
      </c>
      <c r="D258" s="17" t="s">
        <v>260</v>
      </c>
      <c r="E258" s="6" t="s">
        <v>4</v>
      </c>
      <c r="F258" s="18">
        <f t="shared" si="33"/>
        <v>19</v>
      </c>
      <c r="G258" s="18">
        <v>19</v>
      </c>
      <c r="H258" s="14">
        <v>166.86096723586334</v>
      </c>
      <c r="I258" s="14">
        <f t="shared" si="34"/>
        <v>203.95</v>
      </c>
      <c r="J258" s="13">
        <f t="shared" si="35"/>
        <v>3875.05</v>
      </c>
      <c r="K258" s="12"/>
    </row>
    <row r="259" spans="1:11" ht="30">
      <c r="A259" s="6" t="s">
        <v>805</v>
      </c>
      <c r="B259" s="6" t="s">
        <v>1456</v>
      </c>
      <c r="C259" s="6" t="s">
        <v>1288</v>
      </c>
      <c r="D259" s="17" t="s">
        <v>261</v>
      </c>
      <c r="E259" s="6" t="s">
        <v>1140</v>
      </c>
      <c r="F259" s="18">
        <f t="shared" si="33"/>
        <v>46</v>
      </c>
      <c r="G259" s="18">
        <v>46</v>
      </c>
      <c r="H259" s="14">
        <v>13.272108085439736</v>
      </c>
      <c r="I259" s="14">
        <f t="shared" si="34"/>
        <v>16.22</v>
      </c>
      <c r="J259" s="13">
        <f t="shared" si="35"/>
        <v>746.12</v>
      </c>
      <c r="K259" s="12"/>
    </row>
    <row r="260" spans="1:11" ht="30">
      <c r="A260" s="6" t="s">
        <v>806</v>
      </c>
      <c r="B260" s="6" t="s">
        <v>1455</v>
      </c>
      <c r="C260" s="6" t="s">
        <v>1158</v>
      </c>
      <c r="D260" s="17" t="s">
        <v>240</v>
      </c>
      <c r="E260" s="6" t="s">
        <v>4</v>
      </c>
      <c r="F260" s="18">
        <f t="shared" si="33"/>
        <v>4</v>
      </c>
      <c r="G260" s="18">
        <v>4</v>
      </c>
      <c r="H260" s="14">
        <v>92.637194430869172</v>
      </c>
      <c r="I260" s="14">
        <f t="shared" si="34"/>
        <v>113.23</v>
      </c>
      <c r="J260" s="13">
        <f t="shared" si="35"/>
        <v>452.92</v>
      </c>
      <c r="K260" s="12"/>
    </row>
    <row r="261" spans="1:11">
      <c r="A261" s="6" t="s">
        <v>807</v>
      </c>
      <c r="B261" s="6" t="s">
        <v>1454</v>
      </c>
      <c r="C261" s="6" t="s">
        <v>1182</v>
      </c>
      <c r="D261" s="17" t="s">
        <v>262</v>
      </c>
      <c r="E261" s="6" t="s">
        <v>1132</v>
      </c>
      <c r="F261" s="18">
        <f t="shared" si="33"/>
        <v>15</v>
      </c>
      <c r="G261" s="18">
        <v>15</v>
      </c>
      <c r="H261" s="14">
        <v>45.394624743725544</v>
      </c>
      <c r="I261" s="14">
        <f t="shared" si="34"/>
        <v>55.48</v>
      </c>
      <c r="J261" s="13">
        <f t="shared" si="35"/>
        <v>832.2</v>
      </c>
      <c r="K261" s="12"/>
    </row>
    <row r="262" spans="1:11" ht="30">
      <c r="A262" s="6" t="s">
        <v>808</v>
      </c>
      <c r="B262" s="6" t="s">
        <v>1453</v>
      </c>
      <c r="C262" s="6" t="s">
        <v>1158</v>
      </c>
      <c r="D262" s="17" t="s">
        <v>263</v>
      </c>
      <c r="E262" s="6" t="s">
        <v>4</v>
      </c>
      <c r="F262" s="18">
        <f t="shared" si="33"/>
        <v>1</v>
      </c>
      <c r="G262" s="18">
        <v>1</v>
      </c>
      <c r="H262" s="14">
        <v>191.73165980142491</v>
      </c>
      <c r="I262" s="14">
        <f t="shared" si="34"/>
        <v>234.35</v>
      </c>
      <c r="J262" s="13">
        <f t="shared" si="35"/>
        <v>234.35</v>
      </c>
      <c r="K262" s="12"/>
    </row>
    <row r="263" spans="1:11" ht="30">
      <c r="A263" s="6" t="s">
        <v>809</v>
      </c>
      <c r="B263" s="6" t="s">
        <v>1452</v>
      </c>
      <c r="C263" s="6" t="s">
        <v>1158</v>
      </c>
      <c r="D263" s="17" t="s">
        <v>264</v>
      </c>
      <c r="E263" s="6" t="s">
        <v>4</v>
      </c>
      <c r="F263" s="18">
        <f t="shared" si="33"/>
        <v>10</v>
      </c>
      <c r="G263" s="18">
        <v>10</v>
      </c>
      <c r="H263" s="14">
        <v>19.401387871677898</v>
      </c>
      <c r="I263" s="14">
        <f t="shared" si="34"/>
        <v>23.71</v>
      </c>
      <c r="J263" s="13">
        <f t="shared" si="35"/>
        <v>237.1</v>
      </c>
      <c r="K263" s="12"/>
    </row>
    <row r="264" spans="1:11">
      <c r="A264" s="6" t="s">
        <v>810</v>
      </c>
      <c r="B264" s="6" t="s">
        <v>1451</v>
      </c>
      <c r="C264" s="6" t="s">
        <v>1182</v>
      </c>
      <c r="D264" s="17" t="s">
        <v>265</v>
      </c>
      <c r="E264" s="6" t="s">
        <v>1132</v>
      </c>
      <c r="F264" s="18">
        <f t="shared" si="33"/>
        <v>6</v>
      </c>
      <c r="G264" s="18">
        <v>6</v>
      </c>
      <c r="H264" s="14">
        <v>27.887171342936565</v>
      </c>
      <c r="I264" s="14">
        <f t="shared" si="34"/>
        <v>34.08</v>
      </c>
      <c r="J264" s="13">
        <f t="shared" si="35"/>
        <v>204.48</v>
      </c>
      <c r="K264" s="12"/>
    </row>
    <row r="265" spans="1:11" ht="30">
      <c r="A265" s="6" t="s">
        <v>811</v>
      </c>
      <c r="B265" s="6" t="s">
        <v>1450</v>
      </c>
      <c r="C265" s="6" t="s">
        <v>1158</v>
      </c>
      <c r="D265" s="17" t="s">
        <v>266</v>
      </c>
      <c r="E265" s="6" t="s">
        <v>4</v>
      </c>
      <c r="F265" s="18">
        <f t="shared" si="33"/>
        <v>11</v>
      </c>
      <c r="G265" s="18">
        <v>11</v>
      </c>
      <c r="H265" s="14">
        <v>8.3817182473013503</v>
      </c>
      <c r="I265" s="14">
        <f t="shared" si="34"/>
        <v>10.24</v>
      </c>
      <c r="J265" s="13">
        <f t="shared" si="35"/>
        <v>112.64</v>
      </c>
      <c r="K265" s="12"/>
    </row>
    <row r="266" spans="1:11">
      <c r="A266" s="6" t="s">
        <v>812</v>
      </c>
      <c r="B266" s="6" t="s">
        <v>1449</v>
      </c>
      <c r="C266" s="6" t="s">
        <v>1182</v>
      </c>
      <c r="D266" s="17" t="s">
        <v>267</v>
      </c>
      <c r="E266" s="6" t="s">
        <v>1132</v>
      </c>
      <c r="F266" s="18">
        <f t="shared" si="33"/>
        <v>2</v>
      </c>
      <c r="G266" s="18">
        <v>2</v>
      </c>
      <c r="H266" s="14">
        <v>21.833881810842215</v>
      </c>
      <c r="I266" s="14">
        <f t="shared" si="34"/>
        <v>26.68</v>
      </c>
      <c r="J266" s="13">
        <f t="shared" si="35"/>
        <v>53.36</v>
      </c>
      <c r="K266" s="12"/>
    </row>
    <row r="267" spans="1:11">
      <c r="A267" s="6" t="s">
        <v>813</v>
      </c>
      <c r="B267" s="6" t="s">
        <v>1448</v>
      </c>
      <c r="C267" s="6" t="s">
        <v>1182</v>
      </c>
      <c r="D267" s="17" t="s">
        <v>268</v>
      </c>
      <c r="E267" s="6" t="s">
        <v>1132</v>
      </c>
      <c r="F267" s="18">
        <f t="shared" si="33"/>
        <v>2</v>
      </c>
      <c r="G267" s="18">
        <v>2</v>
      </c>
      <c r="H267" s="14">
        <v>725.26308287059123</v>
      </c>
      <c r="I267" s="14">
        <f t="shared" si="34"/>
        <v>886.48</v>
      </c>
      <c r="J267" s="13">
        <f t="shared" si="35"/>
        <v>1772.96</v>
      </c>
      <c r="K267" s="12"/>
    </row>
    <row r="268" spans="1:11">
      <c r="A268" s="6" t="s">
        <v>814</v>
      </c>
      <c r="B268" s="6" t="s">
        <v>1447</v>
      </c>
      <c r="C268" s="6" t="s">
        <v>1182</v>
      </c>
      <c r="D268" s="17" t="s">
        <v>269</v>
      </c>
      <c r="E268" s="6" t="s">
        <v>1132</v>
      </c>
      <c r="F268" s="18">
        <f t="shared" si="33"/>
        <v>2</v>
      </c>
      <c r="G268" s="18">
        <v>2</v>
      </c>
      <c r="H268" s="14">
        <v>46.847706812634442</v>
      </c>
      <c r="I268" s="14">
        <f t="shared" si="34"/>
        <v>57.26</v>
      </c>
      <c r="J268" s="13">
        <f t="shared" si="35"/>
        <v>114.52</v>
      </c>
      <c r="K268" s="12"/>
    </row>
    <row r="269" spans="1:11">
      <c r="A269" s="6" t="s">
        <v>815</v>
      </c>
      <c r="B269" s="6" t="s">
        <v>1442</v>
      </c>
      <c r="C269" s="6" t="s">
        <v>1182</v>
      </c>
      <c r="D269" s="17" t="s">
        <v>270</v>
      </c>
      <c r="E269" s="6" t="s">
        <v>1132</v>
      </c>
      <c r="F269" s="18">
        <f t="shared" si="33"/>
        <v>13</v>
      </c>
      <c r="G269" s="18">
        <v>13</v>
      </c>
      <c r="H269" s="14">
        <v>22.530016891794205</v>
      </c>
      <c r="I269" s="14">
        <f t="shared" si="34"/>
        <v>27.53</v>
      </c>
      <c r="J269" s="13">
        <f t="shared" si="35"/>
        <v>357.89</v>
      </c>
      <c r="K269" s="12"/>
    </row>
    <row r="270" spans="1:11">
      <c r="A270" s="6" t="s">
        <v>816</v>
      </c>
      <c r="B270" s="6" t="s">
        <v>1446</v>
      </c>
      <c r="C270" s="6" t="s">
        <v>1182</v>
      </c>
      <c r="D270" s="17" t="s">
        <v>271</v>
      </c>
      <c r="E270" s="6" t="s">
        <v>1132</v>
      </c>
      <c r="F270" s="18">
        <f t="shared" si="33"/>
        <v>1</v>
      </c>
      <c r="G270" s="18">
        <v>1</v>
      </c>
      <c r="H270" s="14">
        <v>29.883368893694733</v>
      </c>
      <c r="I270" s="14">
        <f t="shared" si="34"/>
        <v>36.520000000000003</v>
      </c>
      <c r="J270" s="13">
        <f t="shared" si="35"/>
        <v>36.520000000000003</v>
      </c>
      <c r="K270" s="12"/>
    </row>
    <row r="271" spans="1:11">
      <c r="A271" s="6" t="s">
        <v>817</v>
      </c>
      <c r="B271" s="6" t="s">
        <v>1445</v>
      </c>
      <c r="C271" s="6" t="s">
        <v>1182</v>
      </c>
      <c r="D271" s="17" t="s">
        <v>272</v>
      </c>
      <c r="E271" s="6" t="s">
        <v>1132</v>
      </c>
      <c r="F271" s="18">
        <f t="shared" si="33"/>
        <v>1</v>
      </c>
      <c r="G271" s="18">
        <v>1</v>
      </c>
      <c r="H271" s="14">
        <v>39.735213831065963</v>
      </c>
      <c r="I271" s="14">
        <f t="shared" si="34"/>
        <v>48.56</v>
      </c>
      <c r="J271" s="13">
        <f t="shared" si="35"/>
        <v>48.56</v>
      </c>
      <c r="K271" s="12"/>
    </row>
    <row r="272" spans="1:11">
      <c r="A272" s="24" t="s">
        <v>818</v>
      </c>
      <c r="B272" s="24"/>
      <c r="C272" s="24"/>
      <c r="D272" s="25" t="s">
        <v>273</v>
      </c>
      <c r="E272" s="24"/>
      <c r="F272" s="23"/>
      <c r="G272" s="22"/>
      <c r="H272" s="21"/>
      <c r="I272" s="21"/>
      <c r="J272" s="20">
        <f>SUM(J273:J280)</f>
        <v>4343.47</v>
      </c>
      <c r="K272" s="19"/>
    </row>
    <row r="273" spans="1:11" ht="30">
      <c r="A273" s="6" t="s">
        <v>819</v>
      </c>
      <c r="B273" s="6" t="s">
        <v>1444</v>
      </c>
      <c r="C273" s="6" t="s">
        <v>1158</v>
      </c>
      <c r="D273" s="17" t="s">
        <v>237</v>
      </c>
      <c r="E273" s="6" t="s">
        <v>4</v>
      </c>
      <c r="F273" s="18">
        <f t="shared" ref="F273:F280" si="36">TRUNC(G273,2)</f>
        <v>11</v>
      </c>
      <c r="G273" s="18">
        <v>11</v>
      </c>
      <c r="H273" s="14">
        <v>13.697342524936023</v>
      </c>
      <c r="I273" s="14">
        <f t="shared" ref="I273:I280" si="37">TRUNC(H273*(1+$J$2),2)</f>
        <v>16.739999999999998</v>
      </c>
      <c r="J273" s="13">
        <f t="shared" ref="J273:J280" si="38">TRUNC(I273*F273,2)</f>
        <v>184.14</v>
      </c>
      <c r="K273" s="12"/>
    </row>
    <row r="274" spans="1:11" ht="30">
      <c r="A274" s="6" t="s">
        <v>820</v>
      </c>
      <c r="B274" s="6">
        <v>89732</v>
      </c>
      <c r="C274" s="6" t="s">
        <v>1158</v>
      </c>
      <c r="D274" s="17" t="s">
        <v>235</v>
      </c>
      <c r="E274" s="6" t="s">
        <v>4</v>
      </c>
      <c r="F274" s="18">
        <f t="shared" si="36"/>
        <v>2</v>
      </c>
      <c r="G274" s="18">
        <v>2</v>
      </c>
      <c r="H274" s="14">
        <v>14.450172185244581</v>
      </c>
      <c r="I274" s="14">
        <f t="shared" si="37"/>
        <v>17.66</v>
      </c>
      <c r="J274" s="13">
        <f t="shared" si="38"/>
        <v>35.32</v>
      </c>
      <c r="K274" s="12"/>
    </row>
    <row r="275" spans="1:11">
      <c r="A275" s="6" t="s">
        <v>821</v>
      </c>
      <c r="B275" s="6" t="s">
        <v>1443</v>
      </c>
      <c r="C275" s="6" t="s">
        <v>1182</v>
      </c>
      <c r="D275" s="35" t="s">
        <v>274</v>
      </c>
      <c r="E275" s="6" t="s">
        <v>3</v>
      </c>
      <c r="F275" s="18">
        <f t="shared" si="36"/>
        <v>111.3</v>
      </c>
      <c r="G275" s="18">
        <v>111.3</v>
      </c>
      <c r="H275" s="14">
        <v>26.050341325330386</v>
      </c>
      <c r="I275" s="14">
        <f t="shared" si="37"/>
        <v>31.84</v>
      </c>
      <c r="J275" s="13">
        <f t="shared" si="38"/>
        <v>3543.79</v>
      </c>
      <c r="K275" s="12"/>
    </row>
    <row r="276" spans="1:11">
      <c r="A276" s="6" t="s">
        <v>822</v>
      </c>
      <c r="B276" s="6" t="s">
        <v>1442</v>
      </c>
      <c r="C276" s="6" t="s">
        <v>1182</v>
      </c>
      <c r="D276" s="17" t="s">
        <v>270</v>
      </c>
      <c r="E276" s="6" t="s">
        <v>1132</v>
      </c>
      <c r="F276" s="18">
        <f t="shared" si="36"/>
        <v>6</v>
      </c>
      <c r="G276" s="18">
        <v>6</v>
      </c>
      <c r="H276" s="14">
        <v>22.530016891794205</v>
      </c>
      <c r="I276" s="14">
        <f t="shared" si="37"/>
        <v>27.53</v>
      </c>
      <c r="J276" s="13">
        <f t="shared" si="38"/>
        <v>165.18</v>
      </c>
      <c r="K276" s="12"/>
    </row>
    <row r="277" spans="1:11">
      <c r="A277" s="7" t="s">
        <v>823</v>
      </c>
      <c r="B277" s="7">
        <v>53314</v>
      </c>
      <c r="C277" s="7" t="s">
        <v>1154</v>
      </c>
      <c r="D277" s="35" t="s">
        <v>275</v>
      </c>
      <c r="E277" s="7" t="s">
        <v>4</v>
      </c>
      <c r="F277" s="18">
        <f t="shared" si="36"/>
        <v>3</v>
      </c>
      <c r="G277" s="18">
        <v>3</v>
      </c>
      <c r="H277" s="14">
        <v>44.274377032413057</v>
      </c>
      <c r="I277" s="32">
        <f t="shared" si="37"/>
        <v>54.11</v>
      </c>
      <c r="J277" s="31">
        <f t="shared" si="38"/>
        <v>162.33000000000001</v>
      </c>
      <c r="K277" s="12"/>
    </row>
    <row r="278" spans="1:11" ht="30">
      <c r="A278" s="6" t="s">
        <v>824</v>
      </c>
      <c r="B278" s="6" t="s">
        <v>1441</v>
      </c>
      <c r="C278" s="6" t="s">
        <v>1158</v>
      </c>
      <c r="D278" s="17" t="s">
        <v>244</v>
      </c>
      <c r="E278" s="6" t="s">
        <v>4</v>
      </c>
      <c r="F278" s="18">
        <f t="shared" si="36"/>
        <v>6</v>
      </c>
      <c r="G278" s="18">
        <v>6</v>
      </c>
      <c r="H278" s="14">
        <v>8.7027090143282457</v>
      </c>
      <c r="I278" s="14">
        <f t="shared" si="37"/>
        <v>10.63</v>
      </c>
      <c r="J278" s="13">
        <f t="shared" si="38"/>
        <v>63.78</v>
      </c>
      <c r="K278" s="12"/>
    </row>
    <row r="279" spans="1:11" ht="30">
      <c r="A279" s="6" t="s">
        <v>825</v>
      </c>
      <c r="B279" s="6" t="s">
        <v>1440</v>
      </c>
      <c r="C279" s="6" t="s">
        <v>1158</v>
      </c>
      <c r="D279" s="17" t="s">
        <v>242</v>
      </c>
      <c r="E279" s="6" t="s">
        <v>4</v>
      </c>
      <c r="F279" s="18">
        <f t="shared" si="36"/>
        <v>2</v>
      </c>
      <c r="G279" s="18">
        <v>2</v>
      </c>
      <c r="H279" s="14">
        <v>13.747225389995801</v>
      </c>
      <c r="I279" s="14">
        <f t="shared" si="37"/>
        <v>16.8</v>
      </c>
      <c r="J279" s="13">
        <f t="shared" si="38"/>
        <v>33.6</v>
      </c>
      <c r="K279" s="12"/>
    </row>
    <row r="280" spans="1:11">
      <c r="A280" s="6" t="s">
        <v>826</v>
      </c>
      <c r="B280" s="6" t="s">
        <v>1439</v>
      </c>
      <c r="C280" s="6" t="s">
        <v>1336</v>
      </c>
      <c r="D280" s="17" t="s">
        <v>276</v>
      </c>
      <c r="E280" s="6" t="s">
        <v>4</v>
      </c>
      <c r="F280" s="18">
        <f t="shared" si="36"/>
        <v>7</v>
      </c>
      <c r="G280" s="18">
        <v>7</v>
      </c>
      <c r="H280" s="14">
        <v>18.160351894336575</v>
      </c>
      <c r="I280" s="14">
        <f t="shared" si="37"/>
        <v>22.19</v>
      </c>
      <c r="J280" s="13">
        <f t="shared" si="38"/>
        <v>155.33000000000001</v>
      </c>
      <c r="K280" s="12"/>
    </row>
    <row r="281" spans="1:11">
      <c r="A281" s="24" t="s">
        <v>827</v>
      </c>
      <c r="B281" s="24"/>
      <c r="C281" s="24"/>
      <c r="D281" s="25" t="s">
        <v>277</v>
      </c>
      <c r="E281" s="24"/>
      <c r="F281" s="23"/>
      <c r="G281" s="22"/>
      <c r="H281" s="21"/>
      <c r="I281" s="21"/>
      <c r="J281" s="20">
        <f>SUM(J282:J290)</f>
        <v>85183.410000000018</v>
      </c>
      <c r="K281" s="19"/>
    </row>
    <row r="282" spans="1:11">
      <c r="A282" s="7" t="s">
        <v>828</v>
      </c>
      <c r="B282" s="7">
        <v>104065</v>
      </c>
      <c r="C282" s="7" t="s">
        <v>1158</v>
      </c>
      <c r="D282" s="35" t="s">
        <v>278</v>
      </c>
      <c r="E282" s="7" t="s">
        <v>4</v>
      </c>
      <c r="F282" s="18">
        <f t="shared" ref="F282:F290" si="39">TRUNC(G282,2)</f>
        <v>29</v>
      </c>
      <c r="G282" s="18">
        <v>29</v>
      </c>
      <c r="H282" s="14">
        <v>150.27226343483758</v>
      </c>
      <c r="I282" s="32">
        <f t="shared" ref="I282:I290" si="40">TRUNC(H282*(1+$J$2),2)</f>
        <v>183.67</v>
      </c>
      <c r="J282" s="31">
        <f t="shared" ref="J282:J290" si="41">TRUNC(I282*F282,2)</f>
        <v>5326.43</v>
      </c>
      <c r="K282" s="12"/>
    </row>
    <row r="283" spans="1:11" ht="30">
      <c r="A283" s="7" t="s">
        <v>829</v>
      </c>
      <c r="B283" s="7">
        <v>89590</v>
      </c>
      <c r="C283" s="7" t="s">
        <v>1158</v>
      </c>
      <c r="D283" s="35" t="s">
        <v>279</v>
      </c>
      <c r="E283" s="7" t="s">
        <v>4</v>
      </c>
      <c r="F283" s="18">
        <f t="shared" si="39"/>
        <v>24</v>
      </c>
      <c r="G283" s="18">
        <v>24</v>
      </c>
      <c r="H283" s="14">
        <v>128.9852510305335</v>
      </c>
      <c r="I283" s="32">
        <f t="shared" si="40"/>
        <v>157.65</v>
      </c>
      <c r="J283" s="31">
        <f t="shared" si="41"/>
        <v>3783.6</v>
      </c>
      <c r="K283" s="12"/>
    </row>
    <row r="284" spans="1:11" ht="30">
      <c r="A284" s="6" t="s">
        <v>830</v>
      </c>
      <c r="B284" s="6" t="s">
        <v>1438</v>
      </c>
      <c r="C284" s="6" t="s">
        <v>1158</v>
      </c>
      <c r="D284" s="17" t="s">
        <v>280</v>
      </c>
      <c r="E284" s="6" t="s">
        <v>4</v>
      </c>
      <c r="F284" s="18">
        <f t="shared" si="39"/>
        <v>11</v>
      </c>
      <c r="G284" s="18">
        <v>11</v>
      </c>
      <c r="H284" s="14">
        <v>259.99045928767225</v>
      </c>
      <c r="I284" s="14">
        <f t="shared" si="40"/>
        <v>317.77999999999997</v>
      </c>
      <c r="J284" s="13">
        <f t="shared" si="41"/>
        <v>3495.58</v>
      </c>
      <c r="K284" s="12"/>
    </row>
    <row r="285" spans="1:11" ht="30">
      <c r="A285" s="6" t="s">
        <v>831</v>
      </c>
      <c r="B285" s="6" t="s">
        <v>1437</v>
      </c>
      <c r="C285" s="6" t="s">
        <v>1158</v>
      </c>
      <c r="D285" s="17" t="s">
        <v>281</v>
      </c>
      <c r="E285" s="6" t="s">
        <v>4</v>
      </c>
      <c r="F285" s="18">
        <f t="shared" si="39"/>
        <v>3</v>
      </c>
      <c r="G285" s="18">
        <v>3</v>
      </c>
      <c r="H285" s="14">
        <v>108.97522082572149</v>
      </c>
      <c r="I285" s="14">
        <f t="shared" si="40"/>
        <v>133.19999999999999</v>
      </c>
      <c r="J285" s="13">
        <f t="shared" si="41"/>
        <v>399.6</v>
      </c>
      <c r="K285" s="12"/>
    </row>
    <row r="286" spans="1:11" ht="30">
      <c r="A286" s="6" t="s">
        <v>832</v>
      </c>
      <c r="B286" s="6" t="s">
        <v>1436</v>
      </c>
      <c r="C286" s="6" t="s">
        <v>1158</v>
      </c>
      <c r="D286" s="17" t="s">
        <v>282</v>
      </c>
      <c r="E286" s="6" t="s">
        <v>4</v>
      </c>
      <c r="F286" s="18">
        <f t="shared" si="39"/>
        <v>1</v>
      </c>
      <c r="G286" s="18">
        <v>1</v>
      </c>
      <c r="H286" s="14">
        <v>74.759487320689075</v>
      </c>
      <c r="I286" s="14">
        <f t="shared" si="40"/>
        <v>91.37</v>
      </c>
      <c r="J286" s="13">
        <f t="shared" si="41"/>
        <v>91.37</v>
      </c>
      <c r="K286" s="12"/>
    </row>
    <row r="287" spans="1:11" ht="30">
      <c r="A287" s="6" t="s">
        <v>833</v>
      </c>
      <c r="B287" s="6" t="s">
        <v>1435</v>
      </c>
      <c r="C287" s="6" t="s">
        <v>1158</v>
      </c>
      <c r="D287" s="17" t="s">
        <v>283</v>
      </c>
      <c r="E287" s="6" t="s">
        <v>4</v>
      </c>
      <c r="F287" s="18">
        <f t="shared" si="39"/>
        <v>4</v>
      </c>
      <c r="G287" s="18">
        <v>4</v>
      </c>
      <c r="H287" s="14">
        <v>508.01047249038425</v>
      </c>
      <c r="I287" s="14">
        <f t="shared" si="40"/>
        <v>620.94000000000005</v>
      </c>
      <c r="J287" s="13">
        <f t="shared" si="41"/>
        <v>2483.7600000000002</v>
      </c>
      <c r="K287" s="12"/>
    </row>
    <row r="288" spans="1:11">
      <c r="A288" s="6" t="s">
        <v>834</v>
      </c>
      <c r="B288" s="6">
        <v>104166</v>
      </c>
      <c r="C288" s="6" t="s">
        <v>1158</v>
      </c>
      <c r="D288" s="17" t="s">
        <v>284</v>
      </c>
      <c r="E288" s="6" t="s">
        <v>3</v>
      </c>
      <c r="F288" s="18">
        <f t="shared" si="39"/>
        <v>679.12</v>
      </c>
      <c r="G288" s="18">
        <v>679.12</v>
      </c>
      <c r="H288" s="14">
        <v>74.155391706935504</v>
      </c>
      <c r="I288" s="14">
        <f t="shared" si="40"/>
        <v>90.64</v>
      </c>
      <c r="J288" s="13">
        <f t="shared" si="41"/>
        <v>61555.43</v>
      </c>
      <c r="K288" s="12"/>
    </row>
    <row r="289" spans="1:11">
      <c r="A289" s="6" t="s">
        <v>835</v>
      </c>
      <c r="B289" s="6" t="s">
        <v>1434</v>
      </c>
      <c r="C289" s="6" t="s">
        <v>1158</v>
      </c>
      <c r="D289" s="17" t="s">
        <v>285</v>
      </c>
      <c r="E289" s="6" t="s">
        <v>3</v>
      </c>
      <c r="F289" s="18">
        <f t="shared" si="39"/>
        <v>124.14</v>
      </c>
      <c r="G289" s="18">
        <v>124.14</v>
      </c>
      <c r="H289" s="14">
        <v>44.057729385724265</v>
      </c>
      <c r="I289" s="14">
        <f t="shared" si="40"/>
        <v>53.85</v>
      </c>
      <c r="J289" s="13">
        <f t="shared" si="41"/>
        <v>6684.93</v>
      </c>
      <c r="K289" s="12"/>
    </row>
    <row r="290" spans="1:11">
      <c r="A290" s="6" t="s">
        <v>836</v>
      </c>
      <c r="B290" s="6" t="s">
        <v>1433</v>
      </c>
      <c r="C290" s="6" t="s">
        <v>1154</v>
      </c>
      <c r="D290" s="17" t="s">
        <v>286</v>
      </c>
      <c r="E290" s="6" t="s">
        <v>4</v>
      </c>
      <c r="F290" s="18">
        <f t="shared" si="39"/>
        <v>37</v>
      </c>
      <c r="G290" s="18">
        <v>37</v>
      </c>
      <c r="H290" s="14">
        <v>30.135222944744623</v>
      </c>
      <c r="I290" s="14">
        <f t="shared" si="40"/>
        <v>36.83</v>
      </c>
      <c r="J290" s="13">
        <f t="shared" si="41"/>
        <v>1362.71</v>
      </c>
      <c r="K290" s="12"/>
    </row>
    <row r="291" spans="1:11">
      <c r="A291" s="24" t="s">
        <v>837</v>
      </c>
      <c r="B291" s="24"/>
      <c r="C291" s="24"/>
      <c r="D291" s="25" t="s">
        <v>287</v>
      </c>
      <c r="E291" s="24"/>
      <c r="F291" s="23"/>
      <c r="G291" s="22"/>
      <c r="H291" s="21"/>
      <c r="I291" s="21"/>
      <c r="J291" s="20">
        <f>SUM(J292:J320)</f>
        <v>56906.390000000007</v>
      </c>
      <c r="K291" s="19"/>
    </row>
    <row r="292" spans="1:11">
      <c r="A292" s="6" t="s">
        <v>838</v>
      </c>
      <c r="B292" s="6" t="s">
        <v>1411</v>
      </c>
      <c r="C292" s="6" t="s">
        <v>1182</v>
      </c>
      <c r="D292" s="17" t="s">
        <v>288</v>
      </c>
      <c r="E292" s="6" t="s">
        <v>1132</v>
      </c>
      <c r="F292" s="18">
        <f t="shared" ref="F292:F320" si="42">TRUNC(G292,2)</f>
        <v>5</v>
      </c>
      <c r="G292" s="18">
        <v>5</v>
      </c>
      <c r="H292" s="14">
        <v>344.87953921941977</v>
      </c>
      <c r="I292" s="14">
        <f t="shared" ref="I292:I320" si="43">TRUNC(H292*(1+$J$2),2)</f>
        <v>421.54</v>
      </c>
      <c r="J292" s="13">
        <f t="shared" ref="J292:J320" si="44">TRUNC(I292*F292,2)</f>
        <v>2107.6999999999998</v>
      </c>
      <c r="K292" s="12"/>
    </row>
    <row r="293" spans="1:11" ht="30">
      <c r="A293" s="6" t="s">
        <v>839</v>
      </c>
      <c r="B293" s="6" t="s">
        <v>1432</v>
      </c>
      <c r="C293" s="6" t="s">
        <v>1158</v>
      </c>
      <c r="D293" s="17" t="s">
        <v>289</v>
      </c>
      <c r="E293" s="6" t="s">
        <v>4</v>
      </c>
      <c r="F293" s="18">
        <f t="shared" si="42"/>
        <v>1</v>
      </c>
      <c r="G293" s="18">
        <v>1</v>
      </c>
      <c r="H293" s="14">
        <v>116.15428346706726</v>
      </c>
      <c r="I293" s="14">
        <f t="shared" si="43"/>
        <v>141.97</v>
      </c>
      <c r="J293" s="13">
        <f t="shared" si="44"/>
        <v>141.97</v>
      </c>
      <c r="K293" s="12"/>
    </row>
    <row r="294" spans="1:11" ht="30">
      <c r="A294" s="6" t="s">
        <v>840</v>
      </c>
      <c r="B294" s="6" t="s">
        <v>1431</v>
      </c>
      <c r="C294" s="6" t="s">
        <v>1158</v>
      </c>
      <c r="D294" s="17" t="s">
        <v>290</v>
      </c>
      <c r="E294" s="6" t="s">
        <v>4</v>
      </c>
      <c r="F294" s="18">
        <f t="shared" si="42"/>
        <v>3</v>
      </c>
      <c r="G294" s="18">
        <v>3</v>
      </c>
      <c r="H294" s="14">
        <v>192.13571742140252</v>
      </c>
      <c r="I294" s="14">
        <f t="shared" si="43"/>
        <v>234.84</v>
      </c>
      <c r="J294" s="13">
        <f t="shared" si="44"/>
        <v>704.52</v>
      </c>
      <c r="K294" s="12"/>
    </row>
    <row r="295" spans="1:11" ht="30">
      <c r="A295" s="6" t="s">
        <v>841</v>
      </c>
      <c r="B295" s="6" t="s">
        <v>1430</v>
      </c>
      <c r="C295" s="6" t="s">
        <v>1158</v>
      </c>
      <c r="D295" s="17" t="s">
        <v>291</v>
      </c>
      <c r="E295" s="6" t="s">
        <v>4</v>
      </c>
      <c r="F295" s="18">
        <f t="shared" si="42"/>
        <v>5</v>
      </c>
      <c r="G295" s="18">
        <v>5</v>
      </c>
      <c r="H295" s="14">
        <v>195.70087332591976</v>
      </c>
      <c r="I295" s="14">
        <f t="shared" si="43"/>
        <v>239.2</v>
      </c>
      <c r="J295" s="13">
        <f t="shared" si="44"/>
        <v>1196</v>
      </c>
      <c r="K295" s="12"/>
    </row>
    <row r="296" spans="1:11" ht="24" customHeight="1">
      <c r="A296" s="6" t="s">
        <v>842</v>
      </c>
      <c r="B296" s="7">
        <v>1401000146</v>
      </c>
      <c r="C296" s="7" t="s">
        <v>1161</v>
      </c>
      <c r="D296" s="35" t="s">
        <v>292</v>
      </c>
      <c r="E296" s="7" t="s">
        <v>1140</v>
      </c>
      <c r="F296" s="18">
        <f t="shared" si="42"/>
        <v>2</v>
      </c>
      <c r="G296" s="18">
        <v>2</v>
      </c>
      <c r="H296" s="14">
        <v>6636.8246986429967</v>
      </c>
      <c r="I296" s="32">
        <f t="shared" si="43"/>
        <v>8112.19</v>
      </c>
      <c r="J296" s="31">
        <f t="shared" si="44"/>
        <v>16224.38</v>
      </c>
      <c r="K296" s="12"/>
    </row>
    <row r="297" spans="1:11">
      <c r="A297" s="6" t="s">
        <v>843</v>
      </c>
      <c r="B297" s="6" t="s">
        <v>1429</v>
      </c>
      <c r="C297" s="6" t="s">
        <v>1173</v>
      </c>
      <c r="D297" s="17" t="s">
        <v>293</v>
      </c>
      <c r="E297" s="6" t="s">
        <v>4</v>
      </c>
      <c r="F297" s="18">
        <f t="shared" si="42"/>
        <v>2</v>
      </c>
      <c r="G297" s="18">
        <v>2</v>
      </c>
      <c r="H297" s="14">
        <v>19.736219551422465</v>
      </c>
      <c r="I297" s="14">
        <f t="shared" si="43"/>
        <v>24.12</v>
      </c>
      <c r="J297" s="13">
        <f t="shared" si="44"/>
        <v>48.24</v>
      </c>
      <c r="K297" s="12"/>
    </row>
    <row r="298" spans="1:11">
      <c r="A298" s="6" t="s">
        <v>844</v>
      </c>
      <c r="B298" s="6" t="s">
        <v>1428</v>
      </c>
      <c r="C298" s="6" t="s">
        <v>1173</v>
      </c>
      <c r="D298" s="17" t="s">
        <v>294</v>
      </c>
      <c r="E298" s="6" t="s">
        <v>4</v>
      </c>
      <c r="F298" s="18">
        <f t="shared" si="42"/>
        <v>1</v>
      </c>
      <c r="G298" s="18">
        <v>1</v>
      </c>
      <c r="H298" s="14">
        <v>50.72306013745613</v>
      </c>
      <c r="I298" s="14">
        <f t="shared" si="43"/>
        <v>61.99</v>
      </c>
      <c r="J298" s="13">
        <f t="shared" si="44"/>
        <v>61.99</v>
      </c>
      <c r="K298" s="12"/>
    </row>
    <row r="299" spans="1:11" ht="30">
      <c r="A299" s="6" t="s">
        <v>845</v>
      </c>
      <c r="B299" s="6" t="s">
        <v>1427</v>
      </c>
      <c r="C299" s="6" t="s">
        <v>1158</v>
      </c>
      <c r="D299" s="17" t="s">
        <v>295</v>
      </c>
      <c r="E299" s="6" t="s">
        <v>4</v>
      </c>
      <c r="F299" s="18">
        <f t="shared" si="42"/>
        <v>3</v>
      </c>
      <c r="G299" s="18">
        <v>3</v>
      </c>
      <c r="H299" s="14">
        <v>202.76682656377182</v>
      </c>
      <c r="I299" s="14">
        <f t="shared" si="43"/>
        <v>247.84</v>
      </c>
      <c r="J299" s="13">
        <f t="shared" si="44"/>
        <v>743.52</v>
      </c>
      <c r="K299" s="12"/>
    </row>
    <row r="300" spans="1:11">
      <c r="A300" s="6" t="s">
        <v>846</v>
      </c>
      <c r="B300" s="6" t="s">
        <v>1426</v>
      </c>
      <c r="C300" s="6" t="s">
        <v>1158</v>
      </c>
      <c r="D300" s="35" t="s">
        <v>296</v>
      </c>
      <c r="E300" s="6" t="s">
        <v>4</v>
      </c>
      <c r="F300" s="18">
        <f t="shared" si="42"/>
        <v>1</v>
      </c>
      <c r="G300" s="15">
        <v>1</v>
      </c>
      <c r="H300" s="14">
        <v>646.36008615891728</v>
      </c>
      <c r="I300" s="14">
        <f t="shared" si="43"/>
        <v>790.04</v>
      </c>
      <c r="J300" s="13">
        <f t="shared" si="44"/>
        <v>790.04</v>
      </c>
      <c r="K300" s="12"/>
    </row>
    <row r="301" spans="1:11">
      <c r="A301" s="6" t="s">
        <v>847</v>
      </c>
      <c r="B301" s="6" t="s">
        <v>1425</v>
      </c>
      <c r="C301" s="6" t="s">
        <v>1158</v>
      </c>
      <c r="D301" s="17" t="s">
        <v>297</v>
      </c>
      <c r="E301" s="6" t="s">
        <v>4</v>
      </c>
      <c r="F301" s="18">
        <f t="shared" si="42"/>
        <v>10</v>
      </c>
      <c r="G301" s="18">
        <v>10</v>
      </c>
      <c r="H301" s="14">
        <v>196.74418928130336</v>
      </c>
      <c r="I301" s="14">
        <f t="shared" si="43"/>
        <v>240.48</v>
      </c>
      <c r="J301" s="13">
        <f t="shared" si="44"/>
        <v>2404.8000000000002</v>
      </c>
      <c r="K301" s="12"/>
    </row>
    <row r="302" spans="1:11">
      <c r="A302" s="6" t="s">
        <v>848</v>
      </c>
      <c r="B302" s="6" t="s">
        <v>1424</v>
      </c>
      <c r="C302" s="6" t="s">
        <v>1173</v>
      </c>
      <c r="D302" s="17" t="s">
        <v>298</v>
      </c>
      <c r="E302" s="6" t="s">
        <v>1136</v>
      </c>
      <c r="F302" s="18">
        <f t="shared" si="42"/>
        <v>14</v>
      </c>
      <c r="G302" s="18">
        <v>14</v>
      </c>
      <c r="H302" s="14">
        <v>33.677509557136474</v>
      </c>
      <c r="I302" s="14">
        <f t="shared" si="43"/>
        <v>41.16</v>
      </c>
      <c r="J302" s="13">
        <f t="shared" si="44"/>
        <v>576.24</v>
      </c>
      <c r="K302" s="12"/>
    </row>
    <row r="303" spans="1:11">
      <c r="A303" s="6" t="s">
        <v>849</v>
      </c>
      <c r="B303" s="6" t="s">
        <v>1423</v>
      </c>
      <c r="C303" s="6" t="s">
        <v>1158</v>
      </c>
      <c r="D303" s="17" t="s">
        <v>299</v>
      </c>
      <c r="E303" s="6" t="s">
        <v>1131</v>
      </c>
      <c r="F303" s="18">
        <f t="shared" si="42"/>
        <v>14</v>
      </c>
      <c r="G303" s="18">
        <v>14</v>
      </c>
      <c r="H303" s="14">
        <v>56.274766220047567</v>
      </c>
      <c r="I303" s="14">
        <f t="shared" si="43"/>
        <v>68.78</v>
      </c>
      <c r="J303" s="13">
        <f t="shared" si="44"/>
        <v>962.92</v>
      </c>
      <c r="K303" s="12"/>
    </row>
    <row r="304" spans="1:11" ht="30">
      <c r="A304" s="6" t="s">
        <v>850</v>
      </c>
      <c r="B304" s="6" t="s">
        <v>1422</v>
      </c>
      <c r="C304" s="6" t="s">
        <v>1182</v>
      </c>
      <c r="D304" s="17" t="s">
        <v>300</v>
      </c>
      <c r="E304" s="6" t="s">
        <v>1140</v>
      </c>
      <c r="F304" s="18">
        <f t="shared" si="42"/>
        <v>11</v>
      </c>
      <c r="G304" s="18">
        <v>11</v>
      </c>
      <c r="H304" s="14">
        <v>31.126253486090807</v>
      </c>
      <c r="I304" s="14">
        <f t="shared" si="43"/>
        <v>38.04</v>
      </c>
      <c r="J304" s="13">
        <f t="shared" si="44"/>
        <v>418.44</v>
      </c>
      <c r="K304" s="12"/>
    </row>
    <row r="305" spans="1:11" ht="30">
      <c r="A305" s="6" t="s">
        <v>851</v>
      </c>
      <c r="B305" s="7" t="s">
        <v>1421</v>
      </c>
      <c r="C305" s="7" t="s">
        <v>1182</v>
      </c>
      <c r="D305" s="35" t="s">
        <v>301</v>
      </c>
      <c r="E305" s="7" t="s">
        <v>1140</v>
      </c>
      <c r="F305" s="18">
        <f t="shared" si="42"/>
        <v>84</v>
      </c>
      <c r="G305" s="15">
        <v>84</v>
      </c>
      <c r="H305" s="14">
        <v>44.881659625061964</v>
      </c>
      <c r="I305" s="32">
        <f t="shared" si="43"/>
        <v>54.85</v>
      </c>
      <c r="J305" s="31">
        <f t="shared" si="44"/>
        <v>4607.3999999999996</v>
      </c>
      <c r="K305" s="12"/>
    </row>
    <row r="306" spans="1:11">
      <c r="A306" s="6" t="s">
        <v>852</v>
      </c>
      <c r="B306" s="6" t="s">
        <v>1420</v>
      </c>
      <c r="C306" s="6" t="s">
        <v>1255</v>
      </c>
      <c r="D306" s="17" t="s">
        <v>302</v>
      </c>
      <c r="E306" s="6" t="s">
        <v>4</v>
      </c>
      <c r="F306" s="18">
        <f t="shared" si="42"/>
        <v>1</v>
      </c>
      <c r="G306" s="18">
        <v>1</v>
      </c>
      <c r="H306" s="14">
        <v>1061.4805268417276</v>
      </c>
      <c r="I306" s="14">
        <f t="shared" si="43"/>
        <v>1297.44</v>
      </c>
      <c r="J306" s="13">
        <f t="shared" si="44"/>
        <v>1297.44</v>
      </c>
      <c r="K306" s="12"/>
    </row>
    <row r="307" spans="1:11">
      <c r="A307" s="6" t="s">
        <v>853</v>
      </c>
      <c r="B307" s="6" t="s">
        <v>1419</v>
      </c>
      <c r="C307" s="6" t="s">
        <v>1404</v>
      </c>
      <c r="D307" s="17" t="s">
        <v>303</v>
      </c>
      <c r="E307" s="6" t="s">
        <v>1141</v>
      </c>
      <c r="F307" s="18">
        <f t="shared" si="42"/>
        <v>1</v>
      </c>
      <c r="G307" s="18">
        <v>1</v>
      </c>
      <c r="H307" s="14">
        <v>373.15256829294117</v>
      </c>
      <c r="I307" s="14">
        <f t="shared" si="43"/>
        <v>456.1</v>
      </c>
      <c r="J307" s="13">
        <f t="shared" si="44"/>
        <v>456.1</v>
      </c>
      <c r="K307" s="12"/>
    </row>
    <row r="308" spans="1:11">
      <c r="A308" s="6" t="s">
        <v>854</v>
      </c>
      <c r="B308" s="6" t="s">
        <v>1418</v>
      </c>
      <c r="C308" s="6" t="s">
        <v>1417</v>
      </c>
      <c r="D308" s="17" t="s">
        <v>304</v>
      </c>
      <c r="E308" s="6" t="s">
        <v>1132</v>
      </c>
      <c r="F308" s="18">
        <f t="shared" si="42"/>
        <v>5</v>
      </c>
      <c r="G308" s="18">
        <v>5</v>
      </c>
      <c r="H308" s="14">
        <v>113.71501313154083</v>
      </c>
      <c r="I308" s="14">
        <f t="shared" si="43"/>
        <v>138.99</v>
      </c>
      <c r="J308" s="13">
        <f t="shared" si="44"/>
        <v>694.95</v>
      </c>
      <c r="K308" s="12"/>
    </row>
    <row r="309" spans="1:11">
      <c r="A309" s="6" t="s">
        <v>855</v>
      </c>
      <c r="B309" s="6" t="s">
        <v>1416</v>
      </c>
      <c r="C309" s="6" t="s">
        <v>1255</v>
      </c>
      <c r="D309" s="17" t="s">
        <v>305</v>
      </c>
      <c r="E309" s="6" t="s">
        <v>4</v>
      </c>
      <c r="F309" s="18">
        <f t="shared" si="42"/>
        <v>5</v>
      </c>
      <c r="G309" s="18">
        <v>5</v>
      </c>
      <c r="H309" s="14">
        <v>113.41239419648346</v>
      </c>
      <c r="I309" s="14">
        <f t="shared" si="43"/>
        <v>138.62</v>
      </c>
      <c r="J309" s="13">
        <f t="shared" si="44"/>
        <v>693.1</v>
      </c>
      <c r="K309" s="12"/>
    </row>
    <row r="310" spans="1:11">
      <c r="A310" s="6" t="s">
        <v>856</v>
      </c>
      <c r="B310" s="6" t="s">
        <v>1415</v>
      </c>
      <c r="C310" s="6" t="s">
        <v>1158</v>
      </c>
      <c r="D310" s="17" t="s">
        <v>306</v>
      </c>
      <c r="E310" s="6" t="s">
        <v>4</v>
      </c>
      <c r="F310" s="18">
        <f t="shared" si="42"/>
        <v>5</v>
      </c>
      <c r="G310" s="18">
        <v>5</v>
      </c>
      <c r="H310" s="14">
        <v>468.18436609557773</v>
      </c>
      <c r="I310" s="14">
        <f t="shared" si="43"/>
        <v>572.26</v>
      </c>
      <c r="J310" s="13">
        <f t="shared" si="44"/>
        <v>2861.3</v>
      </c>
      <c r="K310" s="12"/>
    </row>
    <row r="311" spans="1:11" ht="30">
      <c r="A311" s="6" t="s">
        <v>857</v>
      </c>
      <c r="B311" s="6" t="s">
        <v>1414</v>
      </c>
      <c r="C311" s="6" t="s">
        <v>1158</v>
      </c>
      <c r="D311" s="17" t="s">
        <v>307</v>
      </c>
      <c r="E311" s="6" t="s">
        <v>4</v>
      </c>
      <c r="F311" s="18">
        <f t="shared" si="42"/>
        <v>5</v>
      </c>
      <c r="G311" s="18">
        <v>5</v>
      </c>
      <c r="H311" s="14">
        <v>86.470739730121096</v>
      </c>
      <c r="I311" s="14">
        <f t="shared" si="43"/>
        <v>105.69</v>
      </c>
      <c r="J311" s="13">
        <f t="shared" si="44"/>
        <v>528.45000000000005</v>
      </c>
      <c r="K311" s="12"/>
    </row>
    <row r="312" spans="1:11">
      <c r="A312" s="6" t="s">
        <v>858</v>
      </c>
      <c r="B312" s="6" t="s">
        <v>1413</v>
      </c>
      <c r="C312" s="6" t="s">
        <v>1255</v>
      </c>
      <c r="D312" s="17" t="s">
        <v>308</v>
      </c>
      <c r="E312" s="6" t="s">
        <v>4</v>
      </c>
      <c r="F312" s="18">
        <f t="shared" si="42"/>
        <v>2</v>
      </c>
      <c r="G312" s="18">
        <v>2</v>
      </c>
      <c r="H312" s="14">
        <v>163.53133176702534</v>
      </c>
      <c r="I312" s="14">
        <f t="shared" si="43"/>
        <v>199.88</v>
      </c>
      <c r="J312" s="13">
        <f t="shared" si="44"/>
        <v>399.76</v>
      </c>
      <c r="K312" s="12"/>
    </row>
    <row r="313" spans="1:11" ht="30">
      <c r="A313" s="6" t="s">
        <v>859</v>
      </c>
      <c r="B313" s="6" t="s">
        <v>1412</v>
      </c>
      <c r="C313" s="6" t="s">
        <v>1288</v>
      </c>
      <c r="D313" s="17" t="s">
        <v>309</v>
      </c>
      <c r="E313" s="6" t="s">
        <v>12</v>
      </c>
      <c r="F313" s="18">
        <f t="shared" si="42"/>
        <v>5</v>
      </c>
      <c r="G313" s="18">
        <v>5</v>
      </c>
      <c r="H313" s="14">
        <v>680.46692982423099</v>
      </c>
      <c r="I313" s="14">
        <f t="shared" si="43"/>
        <v>831.73</v>
      </c>
      <c r="J313" s="13">
        <f t="shared" si="44"/>
        <v>4158.6499999999996</v>
      </c>
      <c r="K313" s="12"/>
    </row>
    <row r="314" spans="1:11">
      <c r="A314" s="6" t="s">
        <v>860</v>
      </c>
      <c r="B314" s="6" t="s">
        <v>1411</v>
      </c>
      <c r="C314" s="6" t="s">
        <v>1182</v>
      </c>
      <c r="D314" s="17" t="s">
        <v>288</v>
      </c>
      <c r="E314" s="6" t="s">
        <v>1132</v>
      </c>
      <c r="F314" s="18">
        <f t="shared" si="42"/>
        <v>5</v>
      </c>
      <c r="G314" s="18">
        <v>5</v>
      </c>
      <c r="H314" s="14">
        <v>344.85174958134178</v>
      </c>
      <c r="I314" s="14">
        <f t="shared" si="43"/>
        <v>421.51</v>
      </c>
      <c r="J314" s="13">
        <f t="shared" si="44"/>
        <v>2107.5500000000002</v>
      </c>
      <c r="K314" s="12"/>
    </row>
    <row r="315" spans="1:11">
      <c r="A315" s="6" t="s">
        <v>861</v>
      </c>
      <c r="B315" s="6" t="s">
        <v>1410</v>
      </c>
      <c r="C315" s="6" t="s">
        <v>1158</v>
      </c>
      <c r="D315" s="17" t="s">
        <v>310</v>
      </c>
      <c r="E315" s="6" t="s">
        <v>4</v>
      </c>
      <c r="F315" s="18">
        <f t="shared" si="42"/>
        <v>106</v>
      </c>
      <c r="G315" s="18">
        <v>106</v>
      </c>
      <c r="H315" s="14">
        <v>19.659473679360342</v>
      </c>
      <c r="I315" s="14">
        <f t="shared" si="43"/>
        <v>24.02</v>
      </c>
      <c r="J315" s="13">
        <f t="shared" si="44"/>
        <v>2546.12</v>
      </c>
      <c r="K315" s="12"/>
    </row>
    <row r="316" spans="1:11">
      <c r="A316" s="6" t="s">
        <v>862</v>
      </c>
      <c r="B316" s="6" t="s">
        <v>1409</v>
      </c>
      <c r="C316" s="6" t="s">
        <v>1154</v>
      </c>
      <c r="D316" s="17" t="s">
        <v>311</v>
      </c>
      <c r="E316" s="6" t="s">
        <v>4</v>
      </c>
      <c r="F316" s="18">
        <f t="shared" si="42"/>
        <v>5</v>
      </c>
      <c r="G316" s="18">
        <v>5</v>
      </c>
      <c r="H316" s="14">
        <v>40.943384611347817</v>
      </c>
      <c r="I316" s="14">
        <f t="shared" si="43"/>
        <v>50.04</v>
      </c>
      <c r="J316" s="13">
        <f t="shared" si="44"/>
        <v>250.2</v>
      </c>
      <c r="K316" s="12"/>
    </row>
    <row r="317" spans="1:11">
      <c r="A317" s="6" t="s">
        <v>863</v>
      </c>
      <c r="B317" s="6" t="s">
        <v>1408</v>
      </c>
      <c r="C317" s="6" t="s">
        <v>1182</v>
      </c>
      <c r="D317" s="17" t="s">
        <v>312</v>
      </c>
      <c r="E317" s="6" t="s">
        <v>1132</v>
      </c>
      <c r="F317" s="18">
        <f t="shared" si="42"/>
        <v>5</v>
      </c>
      <c r="G317" s="18">
        <v>5</v>
      </c>
      <c r="H317" s="14">
        <v>251.49148456781018</v>
      </c>
      <c r="I317" s="14">
        <f t="shared" si="43"/>
        <v>307.39</v>
      </c>
      <c r="J317" s="13">
        <f t="shared" si="44"/>
        <v>1536.95</v>
      </c>
      <c r="K317" s="12"/>
    </row>
    <row r="318" spans="1:11" ht="30">
      <c r="A318" s="6" t="s">
        <v>864</v>
      </c>
      <c r="B318" s="6" t="s">
        <v>1407</v>
      </c>
      <c r="C318" s="6" t="s">
        <v>1158</v>
      </c>
      <c r="D318" s="17" t="s">
        <v>313</v>
      </c>
      <c r="E318" s="6" t="s">
        <v>4</v>
      </c>
      <c r="F318" s="18">
        <f t="shared" si="42"/>
        <v>1</v>
      </c>
      <c r="G318" s="18">
        <v>1</v>
      </c>
      <c r="H318" s="14">
        <v>289.24409825297022</v>
      </c>
      <c r="I318" s="14">
        <f t="shared" si="43"/>
        <v>353.54</v>
      </c>
      <c r="J318" s="13">
        <f t="shared" si="44"/>
        <v>353.54</v>
      </c>
      <c r="K318" s="12"/>
    </row>
    <row r="319" spans="1:11">
      <c r="A319" s="6" t="s">
        <v>865</v>
      </c>
      <c r="B319" s="6" t="s">
        <v>1406</v>
      </c>
      <c r="C319" s="6" t="s">
        <v>1154</v>
      </c>
      <c r="D319" s="17" t="s">
        <v>314</v>
      </c>
      <c r="E319" s="6" t="s">
        <v>3</v>
      </c>
      <c r="F319" s="18">
        <f t="shared" si="42"/>
        <v>47.22</v>
      </c>
      <c r="G319" s="18">
        <v>47.22</v>
      </c>
      <c r="H319" s="14">
        <v>124.04220958714021</v>
      </c>
      <c r="I319" s="14">
        <f t="shared" si="43"/>
        <v>151.61000000000001</v>
      </c>
      <c r="J319" s="13">
        <f t="shared" si="44"/>
        <v>7159.02</v>
      </c>
      <c r="K319" s="12"/>
    </row>
    <row r="320" spans="1:11" ht="30">
      <c r="A320" s="6" t="s">
        <v>866</v>
      </c>
      <c r="B320" s="6" t="s">
        <v>1405</v>
      </c>
      <c r="C320" s="6" t="s">
        <v>1404</v>
      </c>
      <c r="D320" s="17" t="s">
        <v>315</v>
      </c>
      <c r="E320" s="6" t="s">
        <v>1136</v>
      </c>
      <c r="F320" s="18">
        <f t="shared" si="42"/>
        <v>1</v>
      </c>
      <c r="G320" s="15">
        <v>1</v>
      </c>
      <c r="H320" s="14">
        <v>715.94794320992469</v>
      </c>
      <c r="I320" s="14">
        <f t="shared" si="43"/>
        <v>875.1</v>
      </c>
      <c r="J320" s="13">
        <f t="shared" si="44"/>
        <v>875.1</v>
      </c>
      <c r="K320" s="12"/>
    </row>
    <row r="321" spans="1:13">
      <c r="A321" s="24" t="s">
        <v>867</v>
      </c>
      <c r="B321" s="24"/>
      <c r="C321" s="24"/>
      <c r="D321" s="25" t="s">
        <v>316</v>
      </c>
      <c r="E321" s="24"/>
      <c r="F321" s="23"/>
      <c r="G321" s="22"/>
      <c r="H321" s="21"/>
      <c r="I321" s="21"/>
      <c r="J321" s="20">
        <f>SUM(J322:J395)</f>
        <v>1547314.2399999998</v>
      </c>
      <c r="K321" s="19"/>
      <c r="L321" s="38"/>
      <c r="M321" s="37"/>
    </row>
    <row r="322" spans="1:13" ht="30">
      <c r="A322" s="6" t="s">
        <v>868</v>
      </c>
      <c r="B322" s="6" t="s">
        <v>1403</v>
      </c>
      <c r="C322" s="6" t="s">
        <v>1158</v>
      </c>
      <c r="D322" s="17" t="s">
        <v>317</v>
      </c>
      <c r="E322" s="6" t="s">
        <v>4</v>
      </c>
      <c r="F322" s="18">
        <f t="shared" ref="F322:F353" si="45">TRUNC(G322,2)</f>
        <v>93</v>
      </c>
      <c r="G322" s="18">
        <v>93</v>
      </c>
      <c r="H322" s="14">
        <v>9.3311470498511522</v>
      </c>
      <c r="I322" s="14">
        <f t="shared" ref="I322:I353" si="46">TRUNC(H322*(1+$J$2),2)</f>
        <v>11.4</v>
      </c>
      <c r="J322" s="13">
        <f t="shared" ref="J322:J353" si="47">TRUNC(I322*F322,2)</f>
        <v>1060.2</v>
      </c>
      <c r="K322" s="12"/>
    </row>
    <row r="323" spans="1:13">
      <c r="A323" s="6" t="s">
        <v>869</v>
      </c>
      <c r="B323" s="6" t="s">
        <v>1402</v>
      </c>
      <c r="C323" s="6" t="s">
        <v>1158</v>
      </c>
      <c r="D323" s="17" t="s">
        <v>318</v>
      </c>
      <c r="E323" s="6" t="s">
        <v>4</v>
      </c>
      <c r="F323" s="18">
        <f t="shared" si="45"/>
        <v>146</v>
      </c>
      <c r="G323" s="18">
        <v>146</v>
      </c>
      <c r="H323" s="14">
        <v>13.885283196664387</v>
      </c>
      <c r="I323" s="14">
        <f t="shared" si="46"/>
        <v>16.97</v>
      </c>
      <c r="J323" s="13">
        <f t="shared" si="47"/>
        <v>2477.62</v>
      </c>
      <c r="K323" s="12"/>
    </row>
    <row r="324" spans="1:13" ht="36" customHeight="1">
      <c r="A324" s="6" t="s">
        <v>870</v>
      </c>
      <c r="B324" s="6" t="s">
        <v>1401</v>
      </c>
      <c r="C324" s="6" t="s">
        <v>1158</v>
      </c>
      <c r="D324" s="17" t="s">
        <v>319</v>
      </c>
      <c r="E324" s="6" t="s">
        <v>4</v>
      </c>
      <c r="F324" s="18">
        <f t="shared" si="45"/>
        <v>58</v>
      </c>
      <c r="G324" s="18">
        <v>58</v>
      </c>
      <c r="H324" s="14">
        <v>29.290131686016917</v>
      </c>
      <c r="I324" s="14">
        <f t="shared" si="46"/>
        <v>35.799999999999997</v>
      </c>
      <c r="J324" s="13">
        <f t="shared" si="47"/>
        <v>2076.4</v>
      </c>
      <c r="K324" s="12"/>
    </row>
    <row r="325" spans="1:13">
      <c r="A325" s="6" t="s">
        <v>871</v>
      </c>
      <c r="B325" s="6" t="s">
        <v>1400</v>
      </c>
      <c r="C325" s="6" t="s">
        <v>1182</v>
      </c>
      <c r="D325" s="17" t="s">
        <v>320</v>
      </c>
      <c r="E325" s="6" t="s">
        <v>1132</v>
      </c>
      <c r="F325" s="18">
        <f t="shared" si="45"/>
        <v>12</v>
      </c>
      <c r="G325" s="18">
        <v>12</v>
      </c>
      <c r="H325" s="14">
        <v>18.703643965859253</v>
      </c>
      <c r="I325" s="14">
        <f t="shared" si="46"/>
        <v>22.86</v>
      </c>
      <c r="J325" s="13">
        <f t="shared" si="47"/>
        <v>274.32</v>
      </c>
      <c r="K325" s="12"/>
    </row>
    <row r="326" spans="1:13" ht="30">
      <c r="A326" s="6" t="s">
        <v>872</v>
      </c>
      <c r="B326" s="6" t="s">
        <v>1399</v>
      </c>
      <c r="C326" s="6" t="s">
        <v>1158</v>
      </c>
      <c r="D326" s="17" t="s">
        <v>321</v>
      </c>
      <c r="E326" s="6" t="s">
        <v>3</v>
      </c>
      <c r="F326" s="18">
        <f t="shared" si="45"/>
        <v>6234.65</v>
      </c>
      <c r="G326" s="18">
        <v>6234.65</v>
      </c>
      <c r="H326" s="14">
        <v>3.7105858653408292</v>
      </c>
      <c r="I326" s="14">
        <f t="shared" si="46"/>
        <v>4.53</v>
      </c>
      <c r="J326" s="13">
        <f t="shared" si="47"/>
        <v>28242.959999999999</v>
      </c>
      <c r="K326" s="12"/>
    </row>
    <row r="327" spans="1:13" ht="30">
      <c r="A327" s="6" t="s">
        <v>873</v>
      </c>
      <c r="B327" s="6" t="s">
        <v>1398</v>
      </c>
      <c r="C327" s="6" t="s">
        <v>1158</v>
      </c>
      <c r="D327" s="17" t="s">
        <v>322</v>
      </c>
      <c r="E327" s="6" t="s">
        <v>3</v>
      </c>
      <c r="F327" s="18">
        <f t="shared" si="45"/>
        <v>289.14</v>
      </c>
      <c r="G327" s="18">
        <v>289.14</v>
      </c>
      <c r="H327" s="14">
        <v>2.563275321869257</v>
      </c>
      <c r="I327" s="14">
        <f t="shared" si="46"/>
        <v>3.13</v>
      </c>
      <c r="J327" s="13">
        <f t="shared" si="47"/>
        <v>905</v>
      </c>
      <c r="K327" s="12"/>
    </row>
    <row r="328" spans="1:13" ht="30">
      <c r="A328" s="6" t="s">
        <v>874</v>
      </c>
      <c r="B328" s="6" t="s">
        <v>1397</v>
      </c>
      <c r="C328" s="6" t="s">
        <v>1158</v>
      </c>
      <c r="D328" s="17" t="s">
        <v>323</v>
      </c>
      <c r="E328" s="6" t="s">
        <v>3</v>
      </c>
      <c r="F328" s="18">
        <f t="shared" si="45"/>
        <v>208.67</v>
      </c>
      <c r="G328" s="18">
        <v>208.67000000000002</v>
      </c>
      <c r="H328" s="14">
        <v>14.383160121864449</v>
      </c>
      <c r="I328" s="14">
        <f t="shared" si="46"/>
        <v>17.579999999999998</v>
      </c>
      <c r="J328" s="13">
        <f t="shared" si="47"/>
        <v>3668.41</v>
      </c>
      <c r="K328" s="12"/>
    </row>
    <row r="329" spans="1:13">
      <c r="A329" s="6" t="s">
        <v>875</v>
      </c>
      <c r="B329" s="6" t="s">
        <v>1396</v>
      </c>
      <c r="C329" s="6" t="s">
        <v>1173</v>
      </c>
      <c r="D329" s="17" t="s">
        <v>324</v>
      </c>
      <c r="E329" s="6" t="s">
        <v>4</v>
      </c>
      <c r="F329" s="18">
        <f t="shared" si="45"/>
        <v>22</v>
      </c>
      <c r="G329" s="18">
        <v>22</v>
      </c>
      <c r="H329" s="14">
        <v>22.810273997682405</v>
      </c>
      <c r="I329" s="14">
        <f t="shared" si="46"/>
        <v>27.88</v>
      </c>
      <c r="J329" s="13">
        <f t="shared" si="47"/>
        <v>613.36</v>
      </c>
      <c r="K329" s="12"/>
    </row>
    <row r="330" spans="1:13" ht="30">
      <c r="A330" s="6" t="s">
        <v>876</v>
      </c>
      <c r="B330" s="6" t="s">
        <v>1395</v>
      </c>
      <c r="C330" s="6" t="s">
        <v>1158</v>
      </c>
      <c r="D330" s="17" t="s">
        <v>325</v>
      </c>
      <c r="E330" s="6" t="s">
        <v>3</v>
      </c>
      <c r="F330" s="18">
        <f t="shared" si="45"/>
        <v>2321.33</v>
      </c>
      <c r="G330" s="18">
        <v>2321.33</v>
      </c>
      <c r="H330" s="14">
        <v>8.029103058025493</v>
      </c>
      <c r="I330" s="14">
        <f t="shared" si="46"/>
        <v>9.81</v>
      </c>
      <c r="J330" s="13">
        <f t="shared" si="47"/>
        <v>22772.240000000002</v>
      </c>
      <c r="K330" s="12"/>
    </row>
    <row r="331" spans="1:13">
      <c r="A331" s="7" t="s">
        <v>877</v>
      </c>
      <c r="B331" s="7" t="s">
        <v>1394</v>
      </c>
      <c r="C331" s="7" t="s">
        <v>1173</v>
      </c>
      <c r="D331" s="35" t="s">
        <v>326</v>
      </c>
      <c r="E331" s="7" t="s">
        <v>4</v>
      </c>
      <c r="F331" s="18">
        <f t="shared" si="45"/>
        <v>31</v>
      </c>
      <c r="G331" s="18">
        <v>31</v>
      </c>
      <c r="H331" s="14">
        <v>20.0870753498996</v>
      </c>
      <c r="I331" s="32">
        <f t="shared" si="46"/>
        <v>24.55</v>
      </c>
      <c r="J331" s="31">
        <f t="shared" si="47"/>
        <v>761.05</v>
      </c>
      <c r="K331" s="12"/>
    </row>
    <row r="332" spans="1:13">
      <c r="A332" s="7" t="s">
        <v>878</v>
      </c>
      <c r="B332" s="7" t="s">
        <v>1393</v>
      </c>
      <c r="C332" s="7" t="s">
        <v>1173</v>
      </c>
      <c r="D332" s="35" t="s">
        <v>327</v>
      </c>
      <c r="E332" s="7" t="s">
        <v>4</v>
      </c>
      <c r="F332" s="18">
        <f t="shared" si="45"/>
        <v>5</v>
      </c>
      <c r="G332" s="18">
        <v>5</v>
      </c>
      <c r="H332" s="14">
        <v>6.7802069813789503</v>
      </c>
      <c r="I332" s="32">
        <f t="shared" si="46"/>
        <v>8.2799999999999994</v>
      </c>
      <c r="J332" s="31">
        <f t="shared" si="47"/>
        <v>41.4</v>
      </c>
      <c r="K332" s="12"/>
    </row>
    <row r="333" spans="1:13">
      <c r="A333" s="6" t="s">
        <v>879</v>
      </c>
      <c r="B333" s="6" t="s">
        <v>1392</v>
      </c>
      <c r="C333" s="6" t="s">
        <v>1158</v>
      </c>
      <c r="D333" s="17" t="s">
        <v>328</v>
      </c>
      <c r="E333" s="6" t="s">
        <v>4</v>
      </c>
      <c r="F333" s="18">
        <f t="shared" si="45"/>
        <v>51</v>
      </c>
      <c r="G333" s="18">
        <v>51</v>
      </c>
      <c r="H333" s="14">
        <v>10.813964960922902</v>
      </c>
      <c r="I333" s="14">
        <f t="shared" si="46"/>
        <v>13.21</v>
      </c>
      <c r="J333" s="13">
        <f t="shared" si="47"/>
        <v>673.71</v>
      </c>
      <c r="K333" s="12"/>
    </row>
    <row r="334" spans="1:13">
      <c r="A334" s="6" t="s">
        <v>880</v>
      </c>
      <c r="B334" s="6" t="s">
        <v>1391</v>
      </c>
      <c r="C334" s="6" t="s">
        <v>1158</v>
      </c>
      <c r="D334" s="17" t="s">
        <v>329</v>
      </c>
      <c r="E334" s="6" t="s">
        <v>4</v>
      </c>
      <c r="F334" s="18">
        <f t="shared" si="45"/>
        <v>18</v>
      </c>
      <c r="G334" s="18">
        <v>18</v>
      </c>
      <c r="H334" s="14">
        <v>11.34606496482899</v>
      </c>
      <c r="I334" s="14">
        <f t="shared" si="46"/>
        <v>13.86</v>
      </c>
      <c r="J334" s="13">
        <f t="shared" si="47"/>
        <v>249.48</v>
      </c>
      <c r="K334" s="12"/>
    </row>
    <row r="335" spans="1:13">
      <c r="A335" s="6" t="s">
        <v>881</v>
      </c>
      <c r="B335" s="6" t="s">
        <v>1390</v>
      </c>
      <c r="C335" s="6" t="s">
        <v>1173</v>
      </c>
      <c r="D335" s="17" t="s">
        <v>330</v>
      </c>
      <c r="E335" s="6" t="s">
        <v>1136</v>
      </c>
      <c r="F335" s="18">
        <f t="shared" si="45"/>
        <v>361</v>
      </c>
      <c r="G335" s="18">
        <v>361</v>
      </c>
      <c r="H335" s="14">
        <v>44.877012528393394</v>
      </c>
      <c r="I335" s="14">
        <f t="shared" si="46"/>
        <v>54.85</v>
      </c>
      <c r="J335" s="13">
        <f t="shared" si="47"/>
        <v>19800.849999999999</v>
      </c>
      <c r="K335" s="12"/>
    </row>
    <row r="336" spans="1:13">
      <c r="A336" s="6" t="s">
        <v>882</v>
      </c>
      <c r="B336" s="6" t="s">
        <v>1175</v>
      </c>
      <c r="C336" s="6" t="s">
        <v>1154</v>
      </c>
      <c r="D336" s="17" t="s">
        <v>331</v>
      </c>
      <c r="E336" s="6" t="s">
        <v>4</v>
      </c>
      <c r="F336" s="18">
        <f t="shared" si="45"/>
        <v>848</v>
      </c>
      <c r="G336" s="18">
        <v>848</v>
      </c>
      <c r="H336" s="14">
        <v>8.6843083703593713</v>
      </c>
      <c r="I336" s="14">
        <f t="shared" si="46"/>
        <v>10.61</v>
      </c>
      <c r="J336" s="13">
        <f t="shared" si="47"/>
        <v>8997.2800000000007</v>
      </c>
      <c r="K336" s="12"/>
    </row>
    <row r="337" spans="1:11" ht="30">
      <c r="A337" s="6" t="s">
        <v>883</v>
      </c>
      <c r="B337" s="6" t="s">
        <v>1389</v>
      </c>
      <c r="C337" s="6" t="s">
        <v>1158</v>
      </c>
      <c r="D337" s="17" t="s">
        <v>332</v>
      </c>
      <c r="E337" s="6" t="s">
        <v>3</v>
      </c>
      <c r="F337" s="18">
        <f t="shared" si="45"/>
        <v>502.24</v>
      </c>
      <c r="G337" s="18">
        <v>502.23999999999995</v>
      </c>
      <c r="H337" s="14">
        <v>12.502409464224266</v>
      </c>
      <c r="I337" s="14">
        <f t="shared" si="46"/>
        <v>15.28</v>
      </c>
      <c r="J337" s="13">
        <f t="shared" si="47"/>
        <v>7674.22</v>
      </c>
      <c r="K337" s="12"/>
    </row>
    <row r="338" spans="1:11" ht="30">
      <c r="A338" s="6" t="s">
        <v>884</v>
      </c>
      <c r="B338" s="6" t="s">
        <v>1388</v>
      </c>
      <c r="C338" s="6" t="s">
        <v>1255</v>
      </c>
      <c r="D338" s="17" t="s">
        <v>333</v>
      </c>
      <c r="E338" s="6" t="s">
        <v>4</v>
      </c>
      <c r="F338" s="18">
        <f t="shared" si="45"/>
        <v>214</v>
      </c>
      <c r="G338" s="18">
        <v>214</v>
      </c>
      <c r="H338" s="14">
        <v>246.30355878895054</v>
      </c>
      <c r="I338" s="14">
        <f t="shared" si="46"/>
        <v>301.05</v>
      </c>
      <c r="J338" s="13">
        <f t="shared" si="47"/>
        <v>64424.7</v>
      </c>
      <c r="K338" s="12"/>
    </row>
    <row r="339" spans="1:11">
      <c r="A339" s="6" t="s">
        <v>885</v>
      </c>
      <c r="B339" s="6" t="s">
        <v>1387</v>
      </c>
      <c r="C339" s="6" t="s">
        <v>1154</v>
      </c>
      <c r="D339" s="17" t="s">
        <v>334</v>
      </c>
      <c r="E339" s="6" t="s">
        <v>4</v>
      </c>
      <c r="F339" s="18">
        <f t="shared" si="45"/>
        <v>146</v>
      </c>
      <c r="G339" s="18">
        <v>146</v>
      </c>
      <c r="H339" s="14">
        <v>154.34866874992835</v>
      </c>
      <c r="I339" s="14">
        <f t="shared" si="46"/>
        <v>188.66</v>
      </c>
      <c r="J339" s="13">
        <f t="shared" si="47"/>
        <v>27544.36</v>
      </c>
      <c r="K339" s="12"/>
    </row>
    <row r="340" spans="1:11" ht="62.25" customHeight="1">
      <c r="A340" s="7" t="s">
        <v>886</v>
      </c>
      <c r="B340" s="7" t="s">
        <v>1386</v>
      </c>
      <c r="C340" s="7" t="s">
        <v>1163</v>
      </c>
      <c r="D340" s="35" t="s">
        <v>335</v>
      </c>
      <c r="E340" s="7" t="s">
        <v>1132</v>
      </c>
      <c r="F340" s="18">
        <f t="shared" si="45"/>
        <v>1</v>
      </c>
      <c r="G340" s="18">
        <v>1</v>
      </c>
      <c r="H340" s="14">
        <v>1441.3806794974344</v>
      </c>
      <c r="I340" s="32">
        <f t="shared" si="46"/>
        <v>1761.79</v>
      </c>
      <c r="J340" s="31">
        <f t="shared" si="47"/>
        <v>1761.79</v>
      </c>
      <c r="K340" s="12"/>
    </row>
    <row r="341" spans="1:11" ht="30">
      <c r="A341" s="6" t="s">
        <v>887</v>
      </c>
      <c r="B341" s="6" t="s">
        <v>1385</v>
      </c>
      <c r="C341" s="6" t="s">
        <v>1158</v>
      </c>
      <c r="D341" s="17" t="s">
        <v>336</v>
      </c>
      <c r="E341" s="6" t="s">
        <v>3</v>
      </c>
      <c r="F341" s="18">
        <f t="shared" si="45"/>
        <v>85.95</v>
      </c>
      <c r="G341" s="18">
        <v>85.953699999999998</v>
      </c>
      <c r="H341" s="14">
        <v>135.44869889111195</v>
      </c>
      <c r="I341" s="14">
        <f t="shared" si="46"/>
        <v>165.55</v>
      </c>
      <c r="J341" s="13">
        <f t="shared" si="47"/>
        <v>14229.02</v>
      </c>
      <c r="K341" s="12"/>
    </row>
    <row r="342" spans="1:11" ht="30">
      <c r="A342" s="6" t="s">
        <v>888</v>
      </c>
      <c r="B342" s="6" t="s">
        <v>1384</v>
      </c>
      <c r="C342" s="6" t="s">
        <v>1158</v>
      </c>
      <c r="D342" s="17" t="s">
        <v>337</v>
      </c>
      <c r="E342" s="6" t="s">
        <v>3</v>
      </c>
      <c r="F342" s="18">
        <f t="shared" si="45"/>
        <v>329.64</v>
      </c>
      <c r="G342" s="18">
        <v>329.64469999999994</v>
      </c>
      <c r="H342" s="14">
        <v>111.95390290705235</v>
      </c>
      <c r="I342" s="14">
        <f t="shared" si="46"/>
        <v>136.84</v>
      </c>
      <c r="J342" s="13">
        <f t="shared" si="47"/>
        <v>45107.93</v>
      </c>
      <c r="K342" s="12"/>
    </row>
    <row r="343" spans="1:11" ht="30">
      <c r="A343" s="6" t="s">
        <v>889</v>
      </c>
      <c r="B343" s="6" t="s">
        <v>1383</v>
      </c>
      <c r="C343" s="6" t="s">
        <v>1158</v>
      </c>
      <c r="D343" s="17" t="s">
        <v>338</v>
      </c>
      <c r="E343" s="6" t="s">
        <v>3</v>
      </c>
      <c r="F343" s="18">
        <f t="shared" si="45"/>
        <v>183.56</v>
      </c>
      <c r="G343" s="18">
        <v>183.56883999999999</v>
      </c>
      <c r="H343" s="14">
        <v>14.244212860893498</v>
      </c>
      <c r="I343" s="14">
        <f t="shared" si="46"/>
        <v>17.41</v>
      </c>
      <c r="J343" s="13">
        <f t="shared" si="47"/>
        <v>3195.77</v>
      </c>
      <c r="K343" s="12"/>
    </row>
    <row r="344" spans="1:11" ht="30">
      <c r="A344" s="6" t="s">
        <v>890</v>
      </c>
      <c r="B344" s="6" t="s">
        <v>1382</v>
      </c>
      <c r="C344" s="6" t="s">
        <v>1158</v>
      </c>
      <c r="D344" s="17" t="s">
        <v>339</v>
      </c>
      <c r="E344" s="6" t="s">
        <v>3</v>
      </c>
      <c r="F344" s="18">
        <f t="shared" si="45"/>
        <v>68.83</v>
      </c>
      <c r="G344" s="18">
        <v>68.832949999999997</v>
      </c>
      <c r="H344" s="14">
        <v>22.095841438307584</v>
      </c>
      <c r="I344" s="14">
        <f t="shared" si="46"/>
        <v>27</v>
      </c>
      <c r="J344" s="13">
        <f t="shared" si="47"/>
        <v>1858.41</v>
      </c>
      <c r="K344" s="12"/>
    </row>
    <row r="345" spans="1:11" ht="30">
      <c r="A345" s="6" t="s">
        <v>891</v>
      </c>
      <c r="B345" s="6" t="s">
        <v>1381</v>
      </c>
      <c r="C345" s="6" t="s">
        <v>1158</v>
      </c>
      <c r="D345" s="17" t="s">
        <v>340</v>
      </c>
      <c r="E345" s="6" t="s">
        <v>3</v>
      </c>
      <c r="F345" s="18">
        <f t="shared" si="45"/>
        <v>85.99</v>
      </c>
      <c r="G345" s="18">
        <v>85.997100000000003</v>
      </c>
      <c r="H345" s="14">
        <v>219.82793748257649</v>
      </c>
      <c r="I345" s="14">
        <f t="shared" si="46"/>
        <v>268.69</v>
      </c>
      <c r="J345" s="13">
        <f t="shared" si="47"/>
        <v>23104.65</v>
      </c>
      <c r="K345" s="12"/>
    </row>
    <row r="346" spans="1:11" ht="30">
      <c r="A346" s="6" t="s">
        <v>892</v>
      </c>
      <c r="B346" s="6" t="s">
        <v>1380</v>
      </c>
      <c r="C346" s="6" t="s">
        <v>1158</v>
      </c>
      <c r="D346" s="17" t="s">
        <v>341</v>
      </c>
      <c r="E346" s="6" t="s">
        <v>3</v>
      </c>
      <c r="F346" s="18">
        <f t="shared" si="45"/>
        <v>391.91</v>
      </c>
      <c r="G346" s="18">
        <v>391.91284999999999</v>
      </c>
      <c r="H346" s="14">
        <v>284.28771685388017</v>
      </c>
      <c r="I346" s="14">
        <f t="shared" si="46"/>
        <v>347.48</v>
      </c>
      <c r="J346" s="13">
        <f t="shared" si="47"/>
        <v>136180.88</v>
      </c>
      <c r="K346" s="12"/>
    </row>
    <row r="347" spans="1:11" ht="30">
      <c r="A347" s="6" t="s">
        <v>893</v>
      </c>
      <c r="B347" s="6" t="s">
        <v>1379</v>
      </c>
      <c r="C347" s="6" t="s">
        <v>1158</v>
      </c>
      <c r="D347" s="17" t="s">
        <v>342</v>
      </c>
      <c r="E347" s="6" t="s">
        <v>3</v>
      </c>
      <c r="F347" s="18">
        <f t="shared" si="45"/>
        <v>9.0500000000000007</v>
      </c>
      <c r="G347" s="18">
        <v>9.0597499999999993</v>
      </c>
      <c r="H347" s="14">
        <v>33.121762337122689</v>
      </c>
      <c r="I347" s="14">
        <f t="shared" si="46"/>
        <v>40.479999999999997</v>
      </c>
      <c r="J347" s="13">
        <f t="shared" si="47"/>
        <v>366.34</v>
      </c>
      <c r="K347" s="12"/>
    </row>
    <row r="348" spans="1:11" ht="30">
      <c r="A348" s="6" t="s">
        <v>894</v>
      </c>
      <c r="B348" s="6" t="s">
        <v>1196</v>
      </c>
      <c r="C348" s="6" t="s">
        <v>1158</v>
      </c>
      <c r="D348" s="17" t="s">
        <v>343</v>
      </c>
      <c r="E348" s="6" t="s">
        <v>3</v>
      </c>
      <c r="F348" s="18">
        <f t="shared" si="45"/>
        <v>3328.08</v>
      </c>
      <c r="G348" s="18">
        <v>3328.0800000000004</v>
      </c>
      <c r="H348" s="14">
        <v>5.7460383710777512</v>
      </c>
      <c r="I348" s="14">
        <f t="shared" si="46"/>
        <v>7.02</v>
      </c>
      <c r="J348" s="13">
        <f t="shared" si="47"/>
        <v>23363.119999999999</v>
      </c>
      <c r="K348" s="12"/>
    </row>
    <row r="349" spans="1:11" ht="30">
      <c r="A349" s="6" t="s">
        <v>895</v>
      </c>
      <c r="B349" s="6" t="s">
        <v>1378</v>
      </c>
      <c r="C349" s="6" t="s">
        <v>1158</v>
      </c>
      <c r="D349" s="17" t="s">
        <v>344</v>
      </c>
      <c r="E349" s="6" t="s">
        <v>3</v>
      </c>
      <c r="F349" s="18">
        <f t="shared" si="45"/>
        <v>481.51</v>
      </c>
      <c r="G349" s="18">
        <v>481.51</v>
      </c>
      <c r="H349" s="14">
        <v>6.1389559709214598</v>
      </c>
      <c r="I349" s="14">
        <f t="shared" si="46"/>
        <v>7.5</v>
      </c>
      <c r="J349" s="13">
        <f t="shared" si="47"/>
        <v>3611.32</v>
      </c>
      <c r="K349" s="12"/>
    </row>
    <row r="350" spans="1:11" ht="30">
      <c r="A350" s="6" t="s">
        <v>896</v>
      </c>
      <c r="B350" s="6" t="s">
        <v>1377</v>
      </c>
      <c r="C350" s="6" t="s">
        <v>1158</v>
      </c>
      <c r="D350" s="17" t="s">
        <v>345</v>
      </c>
      <c r="E350" s="6" t="s">
        <v>3</v>
      </c>
      <c r="F350" s="18">
        <f t="shared" si="45"/>
        <v>415.82</v>
      </c>
      <c r="G350" s="18">
        <v>415.82624999999996</v>
      </c>
      <c r="H350" s="14">
        <v>48.097599226806722</v>
      </c>
      <c r="I350" s="14">
        <f t="shared" si="46"/>
        <v>58.78</v>
      </c>
      <c r="J350" s="13">
        <f t="shared" si="47"/>
        <v>24441.89</v>
      </c>
      <c r="K350" s="12"/>
    </row>
    <row r="351" spans="1:11" ht="30">
      <c r="A351" s="6" t="s">
        <v>897</v>
      </c>
      <c r="B351" s="6" t="s">
        <v>1376</v>
      </c>
      <c r="C351" s="6" t="s">
        <v>1158</v>
      </c>
      <c r="D351" s="17" t="s">
        <v>346</v>
      </c>
      <c r="E351" s="6" t="s">
        <v>3</v>
      </c>
      <c r="F351" s="18">
        <f t="shared" si="45"/>
        <v>398.86</v>
      </c>
      <c r="G351" s="18">
        <v>398.86</v>
      </c>
      <c r="H351" s="14">
        <v>8.6762614577680708</v>
      </c>
      <c r="I351" s="14">
        <f t="shared" si="46"/>
        <v>10.6</v>
      </c>
      <c r="J351" s="13">
        <f t="shared" si="47"/>
        <v>4227.91</v>
      </c>
      <c r="K351" s="12"/>
    </row>
    <row r="352" spans="1:11" ht="30">
      <c r="A352" s="6" t="s">
        <v>898</v>
      </c>
      <c r="B352" s="6" t="s">
        <v>1375</v>
      </c>
      <c r="C352" s="6" t="s">
        <v>1158</v>
      </c>
      <c r="D352" s="17" t="s">
        <v>347</v>
      </c>
      <c r="E352" s="6" t="s">
        <v>3</v>
      </c>
      <c r="F352" s="18">
        <f t="shared" si="45"/>
        <v>437.91</v>
      </c>
      <c r="G352" s="18">
        <v>437.91685000000001</v>
      </c>
      <c r="H352" s="14">
        <v>66.611176009502074</v>
      </c>
      <c r="I352" s="14">
        <f t="shared" si="46"/>
        <v>81.41</v>
      </c>
      <c r="J352" s="13">
        <f t="shared" si="47"/>
        <v>35650.25</v>
      </c>
      <c r="K352" s="12"/>
    </row>
    <row r="353" spans="1:11" ht="30">
      <c r="A353" s="6" t="s">
        <v>899</v>
      </c>
      <c r="B353" s="6" t="s">
        <v>1374</v>
      </c>
      <c r="C353" s="6" t="s">
        <v>1158</v>
      </c>
      <c r="D353" s="17" t="s">
        <v>348</v>
      </c>
      <c r="E353" s="6" t="s">
        <v>3</v>
      </c>
      <c r="F353" s="18">
        <f t="shared" si="45"/>
        <v>667.41</v>
      </c>
      <c r="G353" s="18">
        <v>667.41604999999993</v>
      </c>
      <c r="H353" s="14">
        <v>86.1342862136392</v>
      </c>
      <c r="I353" s="14">
        <f t="shared" si="46"/>
        <v>105.28</v>
      </c>
      <c r="J353" s="13">
        <f t="shared" si="47"/>
        <v>70264.92</v>
      </c>
      <c r="K353" s="12"/>
    </row>
    <row r="354" spans="1:11" s="4" customFormat="1">
      <c r="A354" s="7" t="s">
        <v>900</v>
      </c>
      <c r="B354" s="7" t="s">
        <v>1373</v>
      </c>
      <c r="C354" s="7" t="s">
        <v>1158</v>
      </c>
      <c r="D354" s="35" t="s">
        <v>349</v>
      </c>
      <c r="E354" s="7" t="s">
        <v>4</v>
      </c>
      <c r="F354" s="18">
        <f t="shared" ref="F354:F385" si="48">TRUNC(G354,2)</f>
        <v>3</v>
      </c>
      <c r="G354" s="18">
        <v>3</v>
      </c>
      <c r="H354" s="14">
        <v>65.608579773967136</v>
      </c>
      <c r="I354" s="32">
        <f t="shared" ref="I354:I385" si="49">TRUNC(H354*(1+$J$2),2)</f>
        <v>80.19</v>
      </c>
      <c r="J354" s="31">
        <f t="shared" ref="J354:J385" si="50">TRUNC(I354*F354,2)</f>
        <v>240.57</v>
      </c>
      <c r="K354" s="30"/>
    </row>
    <row r="355" spans="1:11" s="4" customFormat="1">
      <c r="A355" s="7" t="s">
        <v>901</v>
      </c>
      <c r="B355" s="7" t="s">
        <v>1372</v>
      </c>
      <c r="C355" s="7" t="s">
        <v>1158</v>
      </c>
      <c r="D355" s="35" t="s">
        <v>350</v>
      </c>
      <c r="E355" s="7" t="s">
        <v>4</v>
      </c>
      <c r="F355" s="18">
        <f t="shared" si="48"/>
        <v>2</v>
      </c>
      <c r="G355" s="18">
        <v>2</v>
      </c>
      <c r="H355" s="14">
        <v>67.209170914749166</v>
      </c>
      <c r="I355" s="32">
        <f t="shared" si="49"/>
        <v>82.14</v>
      </c>
      <c r="J355" s="31">
        <f t="shared" si="50"/>
        <v>164.28</v>
      </c>
      <c r="K355" s="30"/>
    </row>
    <row r="356" spans="1:11">
      <c r="A356" s="6" t="s">
        <v>902</v>
      </c>
      <c r="B356" s="6" t="s">
        <v>1371</v>
      </c>
      <c r="C356" s="6" t="s">
        <v>1158</v>
      </c>
      <c r="D356" s="17" t="s">
        <v>351</v>
      </c>
      <c r="E356" s="6" t="s">
        <v>4</v>
      </c>
      <c r="F356" s="18">
        <f t="shared" si="48"/>
        <v>1</v>
      </c>
      <c r="G356" s="18">
        <v>1</v>
      </c>
      <c r="H356" s="14">
        <v>74.597870592749516</v>
      </c>
      <c r="I356" s="14">
        <f t="shared" si="49"/>
        <v>91.18</v>
      </c>
      <c r="J356" s="13">
        <f t="shared" si="50"/>
        <v>91.18</v>
      </c>
      <c r="K356" s="12"/>
    </row>
    <row r="357" spans="1:11">
      <c r="A357" s="6" t="s">
        <v>903</v>
      </c>
      <c r="B357" s="6" t="s">
        <v>1330</v>
      </c>
      <c r="C357" s="6" t="s">
        <v>1158</v>
      </c>
      <c r="D357" s="17" t="s">
        <v>352</v>
      </c>
      <c r="E357" s="6" t="s">
        <v>4</v>
      </c>
      <c r="F357" s="18">
        <f t="shared" si="48"/>
        <v>3</v>
      </c>
      <c r="G357" s="18">
        <v>3</v>
      </c>
      <c r="H357" s="14">
        <v>88.620792427962982</v>
      </c>
      <c r="I357" s="14">
        <f t="shared" si="49"/>
        <v>108.32</v>
      </c>
      <c r="J357" s="13">
        <f t="shared" si="50"/>
        <v>324.95999999999998</v>
      </c>
      <c r="K357" s="12"/>
    </row>
    <row r="358" spans="1:11">
      <c r="A358" s="6" t="s">
        <v>904</v>
      </c>
      <c r="B358" s="6" t="s">
        <v>1370</v>
      </c>
      <c r="C358" s="6" t="s">
        <v>1182</v>
      </c>
      <c r="D358" s="17" t="s">
        <v>353</v>
      </c>
      <c r="E358" s="6" t="s">
        <v>1132</v>
      </c>
      <c r="F358" s="18">
        <f t="shared" si="48"/>
        <v>4</v>
      </c>
      <c r="G358" s="18">
        <v>4</v>
      </c>
      <c r="H358" s="14">
        <v>126.07573261834035</v>
      </c>
      <c r="I358" s="14">
        <f t="shared" si="49"/>
        <v>154.1</v>
      </c>
      <c r="J358" s="13">
        <f t="shared" si="50"/>
        <v>616.4</v>
      </c>
      <c r="K358" s="12"/>
    </row>
    <row r="359" spans="1:11">
      <c r="A359" s="6" t="s">
        <v>905</v>
      </c>
      <c r="B359" s="7" t="s">
        <v>1369</v>
      </c>
      <c r="C359" s="6" t="s">
        <v>1158</v>
      </c>
      <c r="D359" s="17" t="s">
        <v>354</v>
      </c>
      <c r="E359" s="6" t="s">
        <v>4</v>
      </c>
      <c r="F359" s="18">
        <f t="shared" si="48"/>
        <v>1</v>
      </c>
      <c r="G359" s="18">
        <v>1</v>
      </c>
      <c r="H359" s="14">
        <v>55.716388743319378</v>
      </c>
      <c r="I359" s="14">
        <f t="shared" si="49"/>
        <v>68.099999999999994</v>
      </c>
      <c r="J359" s="13">
        <f t="shared" si="50"/>
        <v>68.099999999999994</v>
      </c>
      <c r="K359" s="12"/>
    </row>
    <row r="360" spans="1:11">
      <c r="A360" s="6" t="s">
        <v>906</v>
      </c>
      <c r="B360" s="6" t="s">
        <v>1368</v>
      </c>
      <c r="C360" s="6" t="s">
        <v>1182</v>
      </c>
      <c r="D360" s="17" t="s">
        <v>355</v>
      </c>
      <c r="E360" s="6" t="s">
        <v>1132</v>
      </c>
      <c r="F360" s="18">
        <f t="shared" si="48"/>
        <v>2</v>
      </c>
      <c r="G360" s="18">
        <v>2</v>
      </c>
      <c r="H360" s="14">
        <v>8471.6572268055461</v>
      </c>
      <c r="I360" s="14">
        <f t="shared" si="49"/>
        <v>10354.9</v>
      </c>
      <c r="J360" s="13">
        <f t="shared" si="50"/>
        <v>20709.8</v>
      </c>
      <c r="K360" s="12"/>
    </row>
    <row r="361" spans="1:11" s="4" customFormat="1">
      <c r="A361" s="7" t="s">
        <v>907</v>
      </c>
      <c r="B361" s="7" t="s">
        <v>1367</v>
      </c>
      <c r="C361" s="7" t="s">
        <v>1182</v>
      </c>
      <c r="D361" s="35" t="s">
        <v>356</v>
      </c>
      <c r="E361" s="7" t="s">
        <v>1132</v>
      </c>
      <c r="F361" s="18">
        <f t="shared" si="48"/>
        <v>2</v>
      </c>
      <c r="G361" s="18">
        <v>2</v>
      </c>
      <c r="H361" s="14">
        <v>9207.5807494338405</v>
      </c>
      <c r="I361" s="32">
        <f t="shared" si="49"/>
        <v>11254.42</v>
      </c>
      <c r="J361" s="31">
        <f t="shared" si="50"/>
        <v>22508.84</v>
      </c>
      <c r="K361" s="30"/>
    </row>
    <row r="362" spans="1:11" ht="52.5" customHeight="1">
      <c r="A362" s="6" t="s">
        <v>908</v>
      </c>
      <c r="B362" s="6" t="s">
        <v>1366</v>
      </c>
      <c r="C362" s="6" t="s">
        <v>1182</v>
      </c>
      <c r="D362" s="17" t="s">
        <v>357</v>
      </c>
      <c r="E362" s="6" t="s">
        <v>1132</v>
      </c>
      <c r="F362" s="18">
        <f t="shared" si="48"/>
        <v>1</v>
      </c>
      <c r="G362" s="18">
        <v>1</v>
      </c>
      <c r="H362" s="14">
        <v>47850.875570478936</v>
      </c>
      <c r="I362" s="14">
        <f t="shared" si="49"/>
        <v>58488.12</v>
      </c>
      <c r="J362" s="13">
        <f t="shared" si="50"/>
        <v>58488.12</v>
      </c>
      <c r="K362" s="12"/>
    </row>
    <row r="363" spans="1:11">
      <c r="A363" s="6" t="s">
        <v>909</v>
      </c>
      <c r="B363" s="6" t="s">
        <v>1365</v>
      </c>
      <c r="C363" s="6" t="s">
        <v>1182</v>
      </c>
      <c r="D363" s="17" t="s">
        <v>358</v>
      </c>
      <c r="E363" s="6" t="s">
        <v>1138</v>
      </c>
      <c r="F363" s="18">
        <f t="shared" si="48"/>
        <v>186.3</v>
      </c>
      <c r="G363" s="18">
        <v>186.29999999999998</v>
      </c>
      <c r="H363" s="14">
        <v>44.98389575177054</v>
      </c>
      <c r="I363" s="14">
        <f t="shared" si="49"/>
        <v>54.98</v>
      </c>
      <c r="J363" s="13">
        <f t="shared" si="50"/>
        <v>10242.77</v>
      </c>
      <c r="K363" s="12"/>
    </row>
    <row r="364" spans="1:11">
      <c r="A364" s="6" t="s">
        <v>910</v>
      </c>
      <c r="B364" s="6" t="s">
        <v>1364</v>
      </c>
      <c r="C364" s="6" t="s">
        <v>1182</v>
      </c>
      <c r="D364" s="17" t="s">
        <v>359</v>
      </c>
      <c r="E364" s="6" t="s">
        <v>1138</v>
      </c>
      <c r="F364" s="18">
        <f t="shared" si="48"/>
        <v>159.62</v>
      </c>
      <c r="G364" s="18">
        <v>159.62</v>
      </c>
      <c r="H364" s="14">
        <v>84.200744537844031</v>
      </c>
      <c r="I364" s="14">
        <f t="shared" si="49"/>
        <v>102.91</v>
      </c>
      <c r="J364" s="13">
        <f t="shared" si="50"/>
        <v>16426.490000000002</v>
      </c>
      <c r="K364" s="12"/>
    </row>
    <row r="365" spans="1:11">
      <c r="A365" s="6" t="s">
        <v>911</v>
      </c>
      <c r="B365" s="6" t="s">
        <v>1363</v>
      </c>
      <c r="C365" s="6" t="s">
        <v>1182</v>
      </c>
      <c r="D365" s="17" t="s">
        <v>360</v>
      </c>
      <c r="E365" s="6" t="s">
        <v>1132</v>
      </c>
      <c r="F365" s="18">
        <f t="shared" si="48"/>
        <v>54</v>
      </c>
      <c r="G365" s="18">
        <v>54</v>
      </c>
      <c r="H365" s="14">
        <v>19.608424393036753</v>
      </c>
      <c r="I365" s="14">
        <f t="shared" si="49"/>
        <v>23.96</v>
      </c>
      <c r="J365" s="13">
        <f t="shared" si="50"/>
        <v>1293.8399999999999</v>
      </c>
      <c r="K365" s="12"/>
    </row>
    <row r="366" spans="1:11" ht="30">
      <c r="A366" s="6" t="s">
        <v>912</v>
      </c>
      <c r="B366" s="6" t="s">
        <v>1362</v>
      </c>
      <c r="C366" s="6" t="s">
        <v>1158</v>
      </c>
      <c r="D366" s="17" t="s">
        <v>361</v>
      </c>
      <c r="E366" s="6" t="s">
        <v>3</v>
      </c>
      <c r="F366" s="18">
        <f t="shared" si="48"/>
        <v>65.459999999999994</v>
      </c>
      <c r="G366" s="18">
        <v>65.467500000000001</v>
      </c>
      <c r="H366" s="14">
        <v>22.413743744888549</v>
      </c>
      <c r="I366" s="14">
        <f t="shared" si="49"/>
        <v>27.39</v>
      </c>
      <c r="J366" s="13">
        <f t="shared" si="50"/>
        <v>1792.94</v>
      </c>
      <c r="K366" s="12"/>
    </row>
    <row r="367" spans="1:11">
      <c r="A367" s="6" t="s">
        <v>913</v>
      </c>
      <c r="B367" s="6" t="s">
        <v>1361</v>
      </c>
      <c r="C367" s="6" t="s">
        <v>1360</v>
      </c>
      <c r="D367" s="17" t="s">
        <v>362</v>
      </c>
      <c r="E367" s="6" t="s">
        <v>4</v>
      </c>
      <c r="F367" s="18">
        <f t="shared" si="48"/>
        <v>1</v>
      </c>
      <c r="G367" s="18">
        <v>1</v>
      </c>
      <c r="H367" s="14">
        <v>320.19531326652333</v>
      </c>
      <c r="I367" s="14">
        <f t="shared" si="49"/>
        <v>391.37</v>
      </c>
      <c r="J367" s="13">
        <f t="shared" si="50"/>
        <v>391.37</v>
      </c>
      <c r="K367" s="12"/>
    </row>
    <row r="368" spans="1:11">
      <c r="A368" s="6" t="s">
        <v>914</v>
      </c>
      <c r="B368" s="6" t="s">
        <v>1359</v>
      </c>
      <c r="C368" s="6" t="s">
        <v>1182</v>
      </c>
      <c r="D368" s="17" t="s">
        <v>363</v>
      </c>
      <c r="E368" s="6" t="s">
        <v>1132</v>
      </c>
      <c r="F368" s="18">
        <f t="shared" si="48"/>
        <v>1</v>
      </c>
      <c r="G368" s="18">
        <v>1</v>
      </c>
      <c r="H368" s="14">
        <v>270.64923352592893</v>
      </c>
      <c r="I368" s="14">
        <f t="shared" si="49"/>
        <v>330.81</v>
      </c>
      <c r="J368" s="13">
        <f t="shared" si="50"/>
        <v>330.81</v>
      </c>
      <c r="K368" s="12"/>
    </row>
    <row r="369" spans="1:11">
      <c r="A369" s="6" t="s">
        <v>915</v>
      </c>
      <c r="B369" s="6" t="s">
        <v>1358</v>
      </c>
      <c r="C369" s="6" t="s">
        <v>1182</v>
      </c>
      <c r="D369" s="17" t="s">
        <v>364</v>
      </c>
      <c r="E369" s="6" t="s">
        <v>1132</v>
      </c>
      <c r="F369" s="18">
        <f t="shared" si="48"/>
        <v>1</v>
      </c>
      <c r="G369" s="18">
        <v>1</v>
      </c>
      <c r="H369" s="14">
        <v>16.168643438960249</v>
      </c>
      <c r="I369" s="14">
        <f t="shared" si="49"/>
        <v>19.760000000000002</v>
      </c>
      <c r="J369" s="13">
        <f t="shared" si="50"/>
        <v>19.760000000000002</v>
      </c>
      <c r="K369" s="12"/>
    </row>
    <row r="370" spans="1:11">
      <c r="A370" s="6" t="s">
        <v>916</v>
      </c>
      <c r="B370" s="6" t="s">
        <v>1357</v>
      </c>
      <c r="C370" s="6" t="s">
        <v>1173</v>
      </c>
      <c r="D370" s="17" t="s">
        <v>365</v>
      </c>
      <c r="E370" s="6" t="s">
        <v>1136</v>
      </c>
      <c r="F370" s="18">
        <f t="shared" si="48"/>
        <v>3</v>
      </c>
      <c r="G370" s="18">
        <v>3</v>
      </c>
      <c r="H370" s="14">
        <v>69.05650708850365</v>
      </c>
      <c r="I370" s="14">
        <f t="shared" si="49"/>
        <v>84.4</v>
      </c>
      <c r="J370" s="13">
        <f t="shared" si="50"/>
        <v>253.2</v>
      </c>
      <c r="K370" s="12"/>
    </row>
    <row r="371" spans="1:11">
      <c r="A371" s="6" t="s">
        <v>917</v>
      </c>
      <c r="B371" s="6" t="s">
        <v>1356</v>
      </c>
      <c r="C371" s="6" t="s">
        <v>1182</v>
      </c>
      <c r="D371" s="17" t="s">
        <v>366</v>
      </c>
      <c r="E371" s="6" t="s">
        <v>1132</v>
      </c>
      <c r="F371" s="18">
        <f t="shared" si="48"/>
        <v>5</v>
      </c>
      <c r="G371" s="18">
        <v>5</v>
      </c>
      <c r="H371" s="14">
        <v>222.74164478770672</v>
      </c>
      <c r="I371" s="14">
        <f t="shared" si="49"/>
        <v>272.25</v>
      </c>
      <c r="J371" s="13">
        <f t="shared" si="50"/>
        <v>1361.25</v>
      </c>
      <c r="K371" s="12"/>
    </row>
    <row r="372" spans="1:11" s="4" customFormat="1">
      <c r="A372" s="7" t="s">
        <v>918</v>
      </c>
      <c r="B372" s="7" t="s">
        <v>1355</v>
      </c>
      <c r="C372" s="7" t="s">
        <v>1154</v>
      </c>
      <c r="D372" s="35" t="s">
        <v>367</v>
      </c>
      <c r="E372" s="7" t="s">
        <v>1132</v>
      </c>
      <c r="F372" s="18">
        <f t="shared" si="48"/>
        <v>16</v>
      </c>
      <c r="G372" s="18">
        <v>16</v>
      </c>
      <c r="H372" s="14">
        <v>49.799217319744152</v>
      </c>
      <c r="I372" s="32">
        <f t="shared" si="49"/>
        <v>60.86</v>
      </c>
      <c r="J372" s="31">
        <f t="shared" si="50"/>
        <v>973.76</v>
      </c>
      <c r="K372" s="30"/>
    </row>
    <row r="373" spans="1:11" s="4" customFormat="1">
      <c r="A373" s="7" t="s">
        <v>919</v>
      </c>
      <c r="B373" s="7" t="s">
        <v>1189</v>
      </c>
      <c r="C373" s="7" t="s">
        <v>1182</v>
      </c>
      <c r="D373" s="35" t="s">
        <v>368</v>
      </c>
      <c r="E373" s="7" t="s">
        <v>1132</v>
      </c>
      <c r="F373" s="18">
        <f t="shared" si="48"/>
        <v>13</v>
      </c>
      <c r="G373" s="18">
        <v>13</v>
      </c>
      <c r="H373" s="14">
        <v>16.385662853382531</v>
      </c>
      <c r="I373" s="32">
        <f t="shared" si="49"/>
        <v>20.02</v>
      </c>
      <c r="J373" s="31">
        <f t="shared" si="50"/>
        <v>260.26</v>
      </c>
      <c r="K373" s="30"/>
    </row>
    <row r="374" spans="1:11">
      <c r="A374" s="6" t="s">
        <v>920</v>
      </c>
      <c r="B374" s="6" t="s">
        <v>1187</v>
      </c>
      <c r="C374" s="6" t="s">
        <v>1182</v>
      </c>
      <c r="D374" s="17" t="s">
        <v>369</v>
      </c>
      <c r="E374" s="6" t="s">
        <v>1132</v>
      </c>
      <c r="F374" s="18">
        <f t="shared" si="48"/>
        <v>6</v>
      </c>
      <c r="G374" s="18">
        <v>6</v>
      </c>
      <c r="H374" s="14">
        <v>47.521210532810485</v>
      </c>
      <c r="I374" s="14">
        <f t="shared" si="49"/>
        <v>58.08</v>
      </c>
      <c r="J374" s="13">
        <f t="shared" si="50"/>
        <v>348.48</v>
      </c>
      <c r="K374" s="12"/>
    </row>
    <row r="375" spans="1:11">
      <c r="A375" s="6" t="s">
        <v>921</v>
      </c>
      <c r="B375" s="6" t="s">
        <v>1184</v>
      </c>
      <c r="C375" s="6" t="s">
        <v>1182</v>
      </c>
      <c r="D375" s="17" t="s">
        <v>370</v>
      </c>
      <c r="E375" s="6" t="s">
        <v>1132</v>
      </c>
      <c r="F375" s="18">
        <f t="shared" si="48"/>
        <v>1</v>
      </c>
      <c r="G375" s="18">
        <v>1</v>
      </c>
      <c r="H375" s="14">
        <v>107.79405432418071</v>
      </c>
      <c r="I375" s="14">
        <f t="shared" si="49"/>
        <v>131.75</v>
      </c>
      <c r="J375" s="13">
        <f t="shared" si="50"/>
        <v>131.75</v>
      </c>
      <c r="K375" s="12"/>
    </row>
    <row r="376" spans="1:11" s="4" customFormat="1">
      <c r="A376" s="7" t="s">
        <v>922</v>
      </c>
      <c r="B376" s="7" t="s">
        <v>1185</v>
      </c>
      <c r="C376" s="7" t="s">
        <v>1182</v>
      </c>
      <c r="D376" s="35" t="s">
        <v>371</v>
      </c>
      <c r="E376" s="7" t="s">
        <v>1132</v>
      </c>
      <c r="F376" s="18">
        <f t="shared" si="48"/>
        <v>1</v>
      </c>
      <c r="G376" s="18">
        <v>1</v>
      </c>
      <c r="H376" s="14">
        <v>21.032759521953867</v>
      </c>
      <c r="I376" s="32">
        <f t="shared" si="49"/>
        <v>25.7</v>
      </c>
      <c r="J376" s="31">
        <f t="shared" si="50"/>
        <v>25.7</v>
      </c>
      <c r="K376" s="30"/>
    </row>
    <row r="377" spans="1:11" s="4" customFormat="1">
      <c r="A377" s="7" t="s">
        <v>923</v>
      </c>
      <c r="B377" s="7" t="s">
        <v>1354</v>
      </c>
      <c r="C377" s="7" t="s">
        <v>1182</v>
      </c>
      <c r="D377" s="35" t="s">
        <v>372</v>
      </c>
      <c r="E377" s="7" t="s">
        <v>1132</v>
      </c>
      <c r="F377" s="18">
        <f t="shared" si="48"/>
        <v>1</v>
      </c>
      <c r="G377" s="18">
        <v>1</v>
      </c>
      <c r="H377" s="14">
        <v>94.07582495855813</v>
      </c>
      <c r="I377" s="32">
        <f t="shared" si="49"/>
        <v>114.98</v>
      </c>
      <c r="J377" s="31">
        <f t="shared" si="50"/>
        <v>114.98</v>
      </c>
      <c r="K377" s="30"/>
    </row>
    <row r="378" spans="1:11">
      <c r="A378" s="6" t="s">
        <v>924</v>
      </c>
      <c r="B378" s="6" t="s">
        <v>1353</v>
      </c>
      <c r="C378" s="6" t="s">
        <v>1182</v>
      </c>
      <c r="D378" s="17" t="s">
        <v>373</v>
      </c>
      <c r="E378" s="6" t="s">
        <v>1132</v>
      </c>
      <c r="F378" s="18">
        <f t="shared" si="48"/>
        <v>3</v>
      </c>
      <c r="G378" s="18">
        <v>3</v>
      </c>
      <c r="H378" s="14">
        <v>25.215146523668071</v>
      </c>
      <c r="I378" s="14">
        <f t="shared" si="49"/>
        <v>30.82</v>
      </c>
      <c r="J378" s="13">
        <f t="shared" si="50"/>
        <v>92.46</v>
      </c>
      <c r="K378" s="12"/>
    </row>
    <row r="379" spans="1:11">
      <c r="A379" s="6" t="s">
        <v>925</v>
      </c>
      <c r="B379" s="6" t="s">
        <v>1352</v>
      </c>
      <c r="C379" s="6" t="s">
        <v>1182</v>
      </c>
      <c r="D379" s="17" t="s">
        <v>374</v>
      </c>
      <c r="E379" s="6" t="s">
        <v>1132</v>
      </c>
      <c r="F379" s="18">
        <f t="shared" si="48"/>
        <v>1</v>
      </c>
      <c r="G379" s="18">
        <v>1</v>
      </c>
      <c r="H379" s="14">
        <v>22.333946589153843</v>
      </c>
      <c r="I379" s="14">
        <f t="shared" si="49"/>
        <v>27.29</v>
      </c>
      <c r="J379" s="13">
        <f t="shared" si="50"/>
        <v>27.29</v>
      </c>
      <c r="K379" s="12"/>
    </row>
    <row r="380" spans="1:11" s="4" customFormat="1">
      <c r="A380" s="7" t="s">
        <v>926</v>
      </c>
      <c r="B380" s="7" t="s">
        <v>1351</v>
      </c>
      <c r="C380" s="7" t="s">
        <v>1182</v>
      </c>
      <c r="D380" s="35" t="s">
        <v>375</v>
      </c>
      <c r="E380" s="7" t="s">
        <v>1132</v>
      </c>
      <c r="F380" s="18">
        <f t="shared" si="48"/>
        <v>19</v>
      </c>
      <c r="G380" s="18">
        <v>19</v>
      </c>
      <c r="H380" s="14">
        <v>36.135823694810711</v>
      </c>
      <c r="I380" s="32">
        <f t="shared" si="49"/>
        <v>44.16</v>
      </c>
      <c r="J380" s="31">
        <f t="shared" si="50"/>
        <v>839.04</v>
      </c>
      <c r="K380" s="30"/>
    </row>
    <row r="381" spans="1:11" s="4" customFormat="1">
      <c r="A381" s="7" t="s">
        <v>927</v>
      </c>
      <c r="B381" s="7" t="s">
        <v>1350</v>
      </c>
      <c r="C381" s="7" t="s">
        <v>1154</v>
      </c>
      <c r="D381" s="35" t="s">
        <v>376</v>
      </c>
      <c r="E381" s="7" t="s">
        <v>1132</v>
      </c>
      <c r="F381" s="18">
        <f t="shared" si="48"/>
        <v>4</v>
      </c>
      <c r="G381" s="18">
        <v>4</v>
      </c>
      <c r="H381" s="14">
        <v>46.098501887727366</v>
      </c>
      <c r="I381" s="32">
        <f t="shared" si="49"/>
        <v>56.34</v>
      </c>
      <c r="J381" s="31">
        <f t="shared" si="50"/>
        <v>225.36</v>
      </c>
      <c r="K381" s="30"/>
    </row>
    <row r="382" spans="1:11" s="4" customFormat="1">
      <c r="A382" s="7" t="s">
        <v>928</v>
      </c>
      <c r="B382" s="7" t="s">
        <v>1349</v>
      </c>
      <c r="C382" s="7" t="s">
        <v>1182</v>
      </c>
      <c r="D382" s="35" t="s">
        <v>377</v>
      </c>
      <c r="E382" s="7" t="s">
        <v>1132</v>
      </c>
      <c r="F382" s="18">
        <f t="shared" si="48"/>
        <v>27</v>
      </c>
      <c r="G382" s="18">
        <v>27</v>
      </c>
      <c r="H382" s="14">
        <v>26.130624567376625</v>
      </c>
      <c r="I382" s="32">
        <f t="shared" si="49"/>
        <v>31.93</v>
      </c>
      <c r="J382" s="31">
        <f t="shared" si="50"/>
        <v>862.11</v>
      </c>
      <c r="K382" s="30"/>
    </row>
    <row r="383" spans="1:11" ht="30">
      <c r="A383" s="6" t="s">
        <v>929</v>
      </c>
      <c r="B383" s="6" t="s">
        <v>1348</v>
      </c>
      <c r="C383" s="6" t="s">
        <v>1158</v>
      </c>
      <c r="D383" s="35" t="s">
        <v>378</v>
      </c>
      <c r="E383" s="6" t="s">
        <v>3</v>
      </c>
      <c r="F383" s="18">
        <f t="shared" si="48"/>
        <v>1588.15</v>
      </c>
      <c r="G383" s="18">
        <v>1588.1499999999999</v>
      </c>
      <c r="H383" s="14">
        <v>24.177496308542771</v>
      </c>
      <c r="I383" s="14">
        <f t="shared" si="49"/>
        <v>29.55</v>
      </c>
      <c r="J383" s="13">
        <f t="shared" si="50"/>
        <v>46929.83</v>
      </c>
      <c r="K383" s="12"/>
    </row>
    <row r="384" spans="1:11">
      <c r="A384" s="6" t="s">
        <v>930</v>
      </c>
      <c r="B384" s="6" t="s">
        <v>1347</v>
      </c>
      <c r="C384" s="6" t="s">
        <v>1158</v>
      </c>
      <c r="D384" s="17" t="s">
        <v>379</v>
      </c>
      <c r="E384" s="6" t="s">
        <v>4</v>
      </c>
      <c r="F384" s="18">
        <f t="shared" si="48"/>
        <v>88</v>
      </c>
      <c r="G384" s="18">
        <v>88</v>
      </c>
      <c r="H384" s="14">
        <v>29.713536098845125</v>
      </c>
      <c r="I384" s="14">
        <f t="shared" si="49"/>
        <v>36.31</v>
      </c>
      <c r="J384" s="13">
        <f t="shared" si="50"/>
        <v>3195.28</v>
      </c>
      <c r="K384" s="12"/>
    </row>
    <row r="385" spans="1:11">
      <c r="A385" s="6" t="s">
        <v>931</v>
      </c>
      <c r="B385" s="6" t="s">
        <v>1346</v>
      </c>
      <c r="C385" s="6" t="s">
        <v>1158</v>
      </c>
      <c r="D385" s="17" t="s">
        <v>380</v>
      </c>
      <c r="E385" s="6" t="s">
        <v>4</v>
      </c>
      <c r="F385" s="18">
        <f t="shared" si="48"/>
        <v>7</v>
      </c>
      <c r="G385" s="18">
        <v>7</v>
      </c>
      <c r="H385" s="14">
        <v>52.396712932061433</v>
      </c>
      <c r="I385" s="14">
        <f t="shared" si="49"/>
        <v>64.040000000000006</v>
      </c>
      <c r="J385" s="13">
        <f t="shared" si="50"/>
        <v>448.28</v>
      </c>
      <c r="K385" s="12"/>
    </row>
    <row r="386" spans="1:11">
      <c r="A386" s="6" t="s">
        <v>932</v>
      </c>
      <c r="B386" s="6" t="s">
        <v>1174</v>
      </c>
      <c r="C386" s="6" t="s">
        <v>1173</v>
      </c>
      <c r="D386" s="17" t="s">
        <v>381</v>
      </c>
      <c r="E386" s="6" t="s">
        <v>4</v>
      </c>
      <c r="F386" s="18">
        <f t="shared" ref="F386:F395" si="51">TRUNC(G386,2)</f>
        <v>77</v>
      </c>
      <c r="G386" s="18">
        <v>77</v>
      </c>
      <c r="H386" s="14">
        <v>47.434774534775059</v>
      </c>
      <c r="I386" s="14">
        <f t="shared" ref="I386:I394" si="52">TRUNC(H386*(1+$J$2),2)</f>
        <v>57.97</v>
      </c>
      <c r="J386" s="13">
        <f t="shared" ref="J386:J395" si="53">TRUNC(I386*F386,2)</f>
        <v>4463.6899999999996</v>
      </c>
      <c r="K386" s="12"/>
    </row>
    <row r="387" spans="1:11">
      <c r="A387" s="6" t="s">
        <v>933</v>
      </c>
      <c r="B387" s="6" t="s">
        <v>1332</v>
      </c>
      <c r="C387" s="6" t="s">
        <v>1158</v>
      </c>
      <c r="D387" s="17" t="s">
        <v>382</v>
      </c>
      <c r="E387" s="6" t="s">
        <v>4</v>
      </c>
      <c r="F387" s="18">
        <f t="shared" si="51"/>
        <v>2</v>
      </c>
      <c r="G387" s="18">
        <v>2</v>
      </c>
      <c r="H387" s="14">
        <v>12.473802866551873</v>
      </c>
      <c r="I387" s="14">
        <f t="shared" si="52"/>
        <v>15.24</v>
      </c>
      <c r="J387" s="13">
        <f t="shared" si="53"/>
        <v>30.48</v>
      </c>
      <c r="K387" s="12"/>
    </row>
    <row r="388" spans="1:11" s="4" customFormat="1">
      <c r="A388" s="7" t="s">
        <v>934</v>
      </c>
      <c r="B388" s="7" t="s">
        <v>1345</v>
      </c>
      <c r="C388" s="7" t="s">
        <v>1182</v>
      </c>
      <c r="D388" s="35" t="s">
        <v>383</v>
      </c>
      <c r="E388" s="7" t="s">
        <v>4</v>
      </c>
      <c r="F388" s="18">
        <f t="shared" si="51"/>
        <v>1</v>
      </c>
      <c r="G388" s="18">
        <v>1</v>
      </c>
      <c r="H388" s="14">
        <v>2790.3090809052155</v>
      </c>
      <c r="I388" s="32">
        <f t="shared" si="52"/>
        <v>3410.59</v>
      </c>
      <c r="J388" s="31">
        <f t="shared" si="53"/>
        <v>3410.59</v>
      </c>
      <c r="K388" s="30"/>
    </row>
    <row r="389" spans="1:11">
      <c r="A389" s="6" t="s">
        <v>935</v>
      </c>
      <c r="B389" s="6" t="s">
        <v>1344</v>
      </c>
      <c r="C389" s="6" t="s">
        <v>1154</v>
      </c>
      <c r="D389" s="17" t="s">
        <v>384</v>
      </c>
      <c r="E389" s="6" t="s">
        <v>4</v>
      </c>
      <c r="F389" s="18">
        <f t="shared" si="51"/>
        <v>2</v>
      </c>
      <c r="G389" s="18">
        <v>2</v>
      </c>
      <c r="H389" s="14">
        <v>86.996437893656548</v>
      </c>
      <c r="I389" s="14">
        <f t="shared" si="52"/>
        <v>106.33</v>
      </c>
      <c r="J389" s="13">
        <f t="shared" si="53"/>
        <v>212.66</v>
      </c>
      <c r="K389" s="12"/>
    </row>
    <row r="390" spans="1:11">
      <c r="A390" s="6" t="s">
        <v>936</v>
      </c>
      <c r="B390" s="6" t="s">
        <v>1343</v>
      </c>
      <c r="C390" s="6" t="s">
        <v>1173</v>
      </c>
      <c r="D390" s="17" t="s">
        <v>385</v>
      </c>
      <c r="E390" s="6" t="s">
        <v>4</v>
      </c>
      <c r="F390" s="18">
        <f t="shared" si="51"/>
        <v>16</v>
      </c>
      <c r="G390" s="18">
        <v>16</v>
      </c>
      <c r="H390" s="14">
        <v>131.576686828795</v>
      </c>
      <c r="I390" s="14">
        <f t="shared" si="52"/>
        <v>160.82</v>
      </c>
      <c r="J390" s="13">
        <f t="shared" si="53"/>
        <v>2573.12</v>
      </c>
      <c r="K390" s="12"/>
    </row>
    <row r="391" spans="1:11" s="4" customFormat="1">
      <c r="A391" s="7" t="s">
        <v>937</v>
      </c>
      <c r="B391" s="7" t="s">
        <v>1342</v>
      </c>
      <c r="C391" s="7" t="s">
        <v>1182</v>
      </c>
      <c r="D391" s="35" t="s">
        <v>386</v>
      </c>
      <c r="E391" s="7" t="s">
        <v>4</v>
      </c>
      <c r="F391" s="18">
        <f t="shared" si="51"/>
        <v>94</v>
      </c>
      <c r="G391" s="18">
        <v>94</v>
      </c>
      <c r="H391" s="14">
        <v>14.194556774151147</v>
      </c>
      <c r="I391" s="32">
        <f t="shared" si="52"/>
        <v>17.350000000000001</v>
      </c>
      <c r="J391" s="31">
        <f t="shared" si="53"/>
        <v>1630.9</v>
      </c>
      <c r="K391" s="30"/>
    </row>
    <row r="392" spans="1:11" s="4" customFormat="1">
      <c r="A392" s="7" t="s">
        <v>938</v>
      </c>
      <c r="B392" s="7" t="s">
        <v>1341</v>
      </c>
      <c r="C392" s="7" t="s">
        <v>1182</v>
      </c>
      <c r="D392" s="35" t="s">
        <v>387</v>
      </c>
      <c r="E392" s="7" t="s">
        <v>4</v>
      </c>
      <c r="F392" s="18">
        <f t="shared" si="51"/>
        <v>3</v>
      </c>
      <c r="G392" s="18">
        <v>3</v>
      </c>
      <c r="H392" s="14">
        <v>1354.5966510983044</v>
      </c>
      <c r="I392" s="32">
        <f t="shared" si="52"/>
        <v>1655.72</v>
      </c>
      <c r="J392" s="31">
        <f t="shared" si="53"/>
        <v>4967.16</v>
      </c>
      <c r="K392" s="30"/>
    </row>
    <row r="393" spans="1:11">
      <c r="A393" s="6" t="s">
        <v>939</v>
      </c>
      <c r="B393" s="6" t="s">
        <v>1340</v>
      </c>
      <c r="C393" s="6" t="s">
        <v>1154</v>
      </c>
      <c r="D393" s="17" t="s">
        <v>388</v>
      </c>
      <c r="E393" s="6" t="s">
        <v>3</v>
      </c>
      <c r="F393" s="18">
        <f t="shared" si="51"/>
        <v>621.99</v>
      </c>
      <c r="G393" s="18">
        <v>621.99</v>
      </c>
      <c r="H393" s="14">
        <v>73.753141807561974</v>
      </c>
      <c r="I393" s="14">
        <f t="shared" si="52"/>
        <v>90.14</v>
      </c>
      <c r="J393" s="13">
        <f t="shared" si="53"/>
        <v>56066.17</v>
      </c>
      <c r="K393" s="12"/>
    </row>
    <row r="394" spans="1:11" ht="30">
      <c r="A394" s="6" t="s">
        <v>940</v>
      </c>
      <c r="B394" s="6" t="s">
        <v>1339</v>
      </c>
      <c r="C394" s="6" t="s">
        <v>1173</v>
      </c>
      <c r="D394" s="17" t="s">
        <v>389</v>
      </c>
      <c r="E394" s="6" t="s">
        <v>3</v>
      </c>
      <c r="F394" s="18">
        <f t="shared" si="51"/>
        <v>247.89</v>
      </c>
      <c r="G394" s="18">
        <v>247.89399999999998</v>
      </c>
      <c r="H394" s="14">
        <v>21.933690294251125</v>
      </c>
      <c r="I394" s="14">
        <f t="shared" si="52"/>
        <v>26.8</v>
      </c>
      <c r="J394" s="13">
        <f t="shared" si="53"/>
        <v>6643.45</v>
      </c>
      <c r="K394" s="12"/>
    </row>
    <row r="395" spans="1:11" ht="30">
      <c r="A395" s="27" t="s">
        <v>941</v>
      </c>
      <c r="B395" s="6" t="s">
        <v>1338</v>
      </c>
      <c r="C395" s="6" t="s">
        <v>1182</v>
      </c>
      <c r="D395" s="17" t="s">
        <v>390</v>
      </c>
      <c r="E395" s="6" t="s">
        <v>1132</v>
      </c>
      <c r="F395" s="18">
        <f t="shared" si="51"/>
        <v>1</v>
      </c>
      <c r="G395" s="18">
        <v>1</v>
      </c>
      <c r="H395" s="14">
        <v>605391.22430479364</v>
      </c>
      <c r="I395" s="14">
        <f>TRUNC(H395*(1+$J$3),2)</f>
        <v>697895</v>
      </c>
      <c r="J395" s="13">
        <f t="shared" si="53"/>
        <v>697895</v>
      </c>
      <c r="K395" s="12"/>
    </row>
    <row r="396" spans="1:11">
      <c r="A396" s="24" t="s">
        <v>942</v>
      </c>
      <c r="B396" s="24"/>
      <c r="C396" s="24"/>
      <c r="D396" s="25" t="s">
        <v>391</v>
      </c>
      <c r="E396" s="24"/>
      <c r="F396" s="23"/>
      <c r="G396" s="22"/>
      <c r="H396" s="21"/>
      <c r="I396" s="21"/>
      <c r="J396" s="20">
        <f>SUM(J397:J407)</f>
        <v>151163.97</v>
      </c>
      <c r="K396" s="19"/>
    </row>
    <row r="397" spans="1:11">
      <c r="A397" s="6" t="s">
        <v>943</v>
      </c>
      <c r="B397" s="6" t="s">
        <v>1337</v>
      </c>
      <c r="C397" s="6" t="s">
        <v>1336</v>
      </c>
      <c r="D397" s="17" t="s">
        <v>392</v>
      </c>
      <c r="E397" s="6" t="s">
        <v>4</v>
      </c>
      <c r="F397" s="18">
        <f t="shared" ref="F397:F407" si="54">TRUNC(G397,2)</f>
        <v>1</v>
      </c>
      <c r="G397" s="26">
        <v>1</v>
      </c>
      <c r="H397" s="14">
        <v>254.15529332016868</v>
      </c>
      <c r="I397" s="14">
        <f t="shared" ref="I397:I407" si="55">TRUNC(H397*(1+$J$2),2)</f>
        <v>310.64999999999998</v>
      </c>
      <c r="J397" s="13">
        <f t="shared" ref="J397:J407" si="56">TRUNC(I397*F397,2)</f>
        <v>310.64999999999998</v>
      </c>
      <c r="K397" s="12"/>
    </row>
    <row r="398" spans="1:11">
      <c r="A398" s="6" t="s">
        <v>944</v>
      </c>
      <c r="B398" s="6" t="s">
        <v>1335</v>
      </c>
      <c r="C398" s="6" t="s">
        <v>1173</v>
      </c>
      <c r="D398" s="17" t="s">
        <v>393</v>
      </c>
      <c r="E398" s="6" t="s">
        <v>4</v>
      </c>
      <c r="F398" s="18">
        <f t="shared" si="54"/>
        <v>6</v>
      </c>
      <c r="G398" s="26">
        <v>6</v>
      </c>
      <c r="H398" s="14">
        <v>513.42018913664174</v>
      </c>
      <c r="I398" s="14">
        <f t="shared" si="55"/>
        <v>627.54999999999995</v>
      </c>
      <c r="J398" s="13">
        <f t="shared" si="56"/>
        <v>3765.3</v>
      </c>
      <c r="K398" s="12"/>
    </row>
    <row r="399" spans="1:11">
      <c r="A399" s="6" t="s">
        <v>945</v>
      </c>
      <c r="B399" s="6" t="s">
        <v>1334</v>
      </c>
      <c r="C399" s="6" t="s">
        <v>1173</v>
      </c>
      <c r="D399" s="17" t="s">
        <v>394</v>
      </c>
      <c r="E399" s="6" t="s">
        <v>4</v>
      </c>
      <c r="F399" s="18">
        <f t="shared" si="54"/>
        <v>1</v>
      </c>
      <c r="G399" s="26">
        <v>1</v>
      </c>
      <c r="H399" s="14">
        <v>5637.4030063726923</v>
      </c>
      <c r="I399" s="14">
        <f t="shared" si="55"/>
        <v>6890.59</v>
      </c>
      <c r="J399" s="13">
        <f t="shared" si="56"/>
        <v>6890.59</v>
      </c>
      <c r="K399" s="12"/>
    </row>
    <row r="400" spans="1:11">
      <c r="A400" s="6" t="s">
        <v>946</v>
      </c>
      <c r="B400" s="6" t="s">
        <v>1333</v>
      </c>
      <c r="C400" s="6" t="s">
        <v>1173</v>
      </c>
      <c r="D400" s="17" t="s">
        <v>395</v>
      </c>
      <c r="E400" s="6" t="s">
        <v>4</v>
      </c>
      <c r="F400" s="18">
        <f t="shared" si="54"/>
        <v>4</v>
      </c>
      <c r="G400" s="26">
        <v>4</v>
      </c>
      <c r="H400" s="14">
        <v>15697.218092754298</v>
      </c>
      <c r="I400" s="14">
        <f t="shared" si="55"/>
        <v>19186.7</v>
      </c>
      <c r="J400" s="13">
        <f t="shared" si="56"/>
        <v>76746.8</v>
      </c>
      <c r="K400" s="12"/>
    </row>
    <row r="401" spans="1:11" ht="30">
      <c r="A401" s="6" t="s">
        <v>947</v>
      </c>
      <c r="B401" s="6" t="s">
        <v>1196</v>
      </c>
      <c r="C401" s="6" t="s">
        <v>1158</v>
      </c>
      <c r="D401" s="17" t="s">
        <v>343</v>
      </c>
      <c r="E401" s="6" t="s">
        <v>3</v>
      </c>
      <c r="F401" s="18">
        <f t="shared" si="54"/>
        <v>7928.68</v>
      </c>
      <c r="G401" s="26">
        <v>7928.68</v>
      </c>
      <c r="H401" s="14">
        <v>5.7460383710777512</v>
      </c>
      <c r="I401" s="14">
        <f t="shared" si="55"/>
        <v>7.02</v>
      </c>
      <c r="J401" s="13">
        <f t="shared" si="56"/>
        <v>55659.33</v>
      </c>
      <c r="K401" s="12"/>
    </row>
    <row r="402" spans="1:11">
      <c r="A402" s="6" t="s">
        <v>948</v>
      </c>
      <c r="B402" s="6" t="s">
        <v>1332</v>
      </c>
      <c r="C402" s="6" t="s">
        <v>1158</v>
      </c>
      <c r="D402" s="17" t="s">
        <v>382</v>
      </c>
      <c r="E402" s="6" t="s">
        <v>4</v>
      </c>
      <c r="F402" s="18">
        <f t="shared" si="54"/>
        <v>78</v>
      </c>
      <c r="G402" s="26">
        <v>78</v>
      </c>
      <c r="H402" s="14">
        <v>12.473802866551873</v>
      </c>
      <c r="I402" s="14">
        <f t="shared" si="55"/>
        <v>15.24</v>
      </c>
      <c r="J402" s="13">
        <f t="shared" si="56"/>
        <v>1188.72</v>
      </c>
      <c r="K402" s="12"/>
    </row>
    <row r="403" spans="1:11">
      <c r="A403" s="6" t="s">
        <v>949</v>
      </c>
      <c r="B403" s="6" t="s">
        <v>1331</v>
      </c>
      <c r="C403" s="6" t="s">
        <v>1158</v>
      </c>
      <c r="D403" s="17" t="s">
        <v>396</v>
      </c>
      <c r="E403" s="6" t="s">
        <v>4</v>
      </c>
      <c r="F403" s="18">
        <f t="shared" si="54"/>
        <v>1</v>
      </c>
      <c r="G403" s="26">
        <v>1</v>
      </c>
      <c r="H403" s="14">
        <v>55.716388743319378</v>
      </c>
      <c r="I403" s="14">
        <f t="shared" si="55"/>
        <v>68.099999999999994</v>
      </c>
      <c r="J403" s="13">
        <f t="shared" si="56"/>
        <v>68.099999999999994</v>
      </c>
      <c r="K403" s="12"/>
    </row>
    <row r="404" spans="1:11">
      <c r="A404" s="6" t="s">
        <v>950</v>
      </c>
      <c r="B404" s="6" t="s">
        <v>1330</v>
      </c>
      <c r="C404" s="6" t="s">
        <v>1158</v>
      </c>
      <c r="D404" s="17" t="s">
        <v>352</v>
      </c>
      <c r="E404" s="6" t="s">
        <v>4</v>
      </c>
      <c r="F404" s="18">
        <f t="shared" si="54"/>
        <v>1</v>
      </c>
      <c r="G404" s="26">
        <v>1</v>
      </c>
      <c r="H404" s="14">
        <v>88.620792427962982</v>
      </c>
      <c r="I404" s="14">
        <f t="shared" si="55"/>
        <v>108.32</v>
      </c>
      <c r="J404" s="13">
        <f t="shared" si="56"/>
        <v>108.32</v>
      </c>
      <c r="K404" s="12"/>
    </row>
    <row r="405" spans="1:11" s="4" customFormat="1">
      <c r="A405" s="7" t="s">
        <v>951</v>
      </c>
      <c r="B405" s="7">
        <v>101895</v>
      </c>
      <c r="C405" s="7" t="s">
        <v>1158</v>
      </c>
      <c r="D405" s="35" t="s">
        <v>397</v>
      </c>
      <c r="E405" s="7" t="s">
        <v>4</v>
      </c>
      <c r="F405" s="18">
        <f t="shared" si="54"/>
        <v>4</v>
      </c>
      <c r="G405" s="18">
        <v>4</v>
      </c>
      <c r="H405" s="14">
        <v>389.84693220150086</v>
      </c>
      <c r="I405" s="32">
        <f t="shared" si="55"/>
        <v>476.5</v>
      </c>
      <c r="J405" s="31">
        <f t="shared" si="56"/>
        <v>1906</v>
      </c>
      <c r="K405" s="30"/>
    </row>
    <row r="406" spans="1:11" ht="30">
      <c r="A406" s="6" t="s">
        <v>952</v>
      </c>
      <c r="B406" s="6" t="s">
        <v>1329</v>
      </c>
      <c r="C406" s="6" t="s">
        <v>1158</v>
      </c>
      <c r="D406" s="17" t="s">
        <v>398</v>
      </c>
      <c r="E406" s="6" t="s">
        <v>4</v>
      </c>
      <c r="F406" s="18">
        <f t="shared" si="54"/>
        <v>2</v>
      </c>
      <c r="G406" s="26">
        <v>2</v>
      </c>
      <c r="H406" s="14">
        <v>426.04012244584641</v>
      </c>
      <c r="I406" s="14">
        <f t="shared" si="55"/>
        <v>520.74</v>
      </c>
      <c r="J406" s="13">
        <f t="shared" si="56"/>
        <v>1041.48</v>
      </c>
      <c r="K406" s="12"/>
    </row>
    <row r="407" spans="1:11" ht="30">
      <c r="A407" s="6" t="s">
        <v>953</v>
      </c>
      <c r="B407" s="6" t="s">
        <v>1167</v>
      </c>
      <c r="C407" s="6" t="s">
        <v>1158</v>
      </c>
      <c r="D407" s="17" t="s">
        <v>399</v>
      </c>
      <c r="E407" s="6" t="s">
        <v>4</v>
      </c>
      <c r="F407" s="18">
        <f t="shared" si="54"/>
        <v>4</v>
      </c>
      <c r="G407" s="26">
        <v>4</v>
      </c>
      <c r="H407" s="14">
        <v>711.50991570279507</v>
      </c>
      <c r="I407" s="14">
        <f t="shared" si="55"/>
        <v>869.67</v>
      </c>
      <c r="J407" s="13">
        <f t="shared" si="56"/>
        <v>3478.68</v>
      </c>
      <c r="K407" s="12"/>
    </row>
    <row r="408" spans="1:11">
      <c r="A408" s="24" t="s">
        <v>954</v>
      </c>
      <c r="B408" s="24"/>
      <c r="C408" s="24"/>
      <c r="D408" s="25" t="s">
        <v>400</v>
      </c>
      <c r="E408" s="24"/>
      <c r="F408" s="23"/>
      <c r="G408" s="22"/>
      <c r="H408" s="21"/>
      <c r="I408" s="21"/>
      <c r="J408" s="20">
        <f>SUM(J409:J417)</f>
        <v>20324.219999999998</v>
      </c>
      <c r="K408" s="19"/>
    </row>
    <row r="409" spans="1:11">
      <c r="A409" s="6" t="s">
        <v>955</v>
      </c>
      <c r="B409" s="6" t="s">
        <v>1328</v>
      </c>
      <c r="C409" s="6" t="s">
        <v>1182</v>
      </c>
      <c r="D409" s="17" t="s">
        <v>401</v>
      </c>
      <c r="E409" s="6" t="s">
        <v>1132</v>
      </c>
      <c r="F409" s="18">
        <f t="shared" ref="F409:F417" si="57">TRUNC(G409,2)</f>
        <v>76</v>
      </c>
      <c r="G409" s="26">
        <v>76</v>
      </c>
      <c r="H409" s="14">
        <v>55.12850777926176</v>
      </c>
      <c r="I409" s="14">
        <f t="shared" ref="I409:I417" si="58">TRUNC(H409*(1+$J$2),2)</f>
        <v>67.38</v>
      </c>
      <c r="J409" s="13">
        <f t="shared" ref="J409:J417" si="59">TRUNC(I409*F409,2)</f>
        <v>5120.88</v>
      </c>
      <c r="K409" s="12"/>
    </row>
    <row r="410" spans="1:11">
      <c r="A410" s="6" t="s">
        <v>956</v>
      </c>
      <c r="B410" s="6" t="s">
        <v>1327</v>
      </c>
      <c r="C410" s="6" t="s">
        <v>1182</v>
      </c>
      <c r="D410" s="17" t="s">
        <v>402</v>
      </c>
      <c r="E410" s="6" t="s">
        <v>1132</v>
      </c>
      <c r="F410" s="18">
        <f t="shared" si="57"/>
        <v>152</v>
      </c>
      <c r="G410" s="26">
        <v>152</v>
      </c>
      <c r="H410" s="14">
        <v>9.7124320373140929</v>
      </c>
      <c r="I410" s="14">
        <f t="shared" si="58"/>
        <v>11.87</v>
      </c>
      <c r="J410" s="13">
        <f t="shared" si="59"/>
        <v>1804.24</v>
      </c>
      <c r="K410" s="12"/>
    </row>
    <row r="411" spans="1:11">
      <c r="A411" s="6" t="s">
        <v>957</v>
      </c>
      <c r="B411" s="6" t="s">
        <v>1326</v>
      </c>
      <c r="C411" s="6" t="s">
        <v>1182</v>
      </c>
      <c r="D411" s="17" t="s">
        <v>403</v>
      </c>
      <c r="E411" s="6" t="s">
        <v>1132</v>
      </c>
      <c r="F411" s="18">
        <f t="shared" si="57"/>
        <v>80</v>
      </c>
      <c r="G411" s="26">
        <v>80</v>
      </c>
      <c r="H411" s="14">
        <v>11.55268231806834</v>
      </c>
      <c r="I411" s="14">
        <f t="shared" si="58"/>
        <v>14.12</v>
      </c>
      <c r="J411" s="13">
        <f t="shared" si="59"/>
        <v>1129.5999999999999</v>
      </c>
      <c r="K411" s="12"/>
    </row>
    <row r="412" spans="1:11">
      <c r="A412" s="6" t="s">
        <v>958</v>
      </c>
      <c r="B412" s="6" t="s">
        <v>1325</v>
      </c>
      <c r="C412" s="6" t="s">
        <v>1182</v>
      </c>
      <c r="D412" s="17" t="s">
        <v>404</v>
      </c>
      <c r="E412" s="6" t="s">
        <v>1132</v>
      </c>
      <c r="F412" s="18">
        <f t="shared" si="57"/>
        <v>18</v>
      </c>
      <c r="G412" s="26">
        <v>18</v>
      </c>
      <c r="H412" s="14">
        <v>11.599153284754054</v>
      </c>
      <c r="I412" s="14">
        <f t="shared" si="58"/>
        <v>14.17</v>
      </c>
      <c r="J412" s="13">
        <f t="shared" si="59"/>
        <v>255.06</v>
      </c>
      <c r="K412" s="12"/>
    </row>
    <row r="413" spans="1:11">
      <c r="A413" s="6" t="s">
        <v>959</v>
      </c>
      <c r="B413" s="6" t="s">
        <v>1324</v>
      </c>
      <c r="C413" s="6" t="s">
        <v>1182</v>
      </c>
      <c r="D413" s="17" t="s">
        <v>405</v>
      </c>
      <c r="E413" s="6" t="s">
        <v>1132</v>
      </c>
      <c r="F413" s="18">
        <f t="shared" si="57"/>
        <v>13</v>
      </c>
      <c r="G413" s="26">
        <v>13</v>
      </c>
      <c r="H413" s="14">
        <v>12.900340351954029</v>
      </c>
      <c r="I413" s="14">
        <f t="shared" si="58"/>
        <v>15.76</v>
      </c>
      <c r="J413" s="13">
        <f t="shared" si="59"/>
        <v>204.88</v>
      </c>
      <c r="K413" s="12"/>
    </row>
    <row r="414" spans="1:11">
      <c r="A414" s="6" t="s">
        <v>960</v>
      </c>
      <c r="B414" s="6" t="s">
        <v>1323</v>
      </c>
      <c r="C414" s="6" t="s">
        <v>1173</v>
      </c>
      <c r="D414" s="17" t="s">
        <v>406</v>
      </c>
      <c r="E414" s="6" t="s">
        <v>4</v>
      </c>
      <c r="F414" s="18">
        <f t="shared" si="57"/>
        <v>14</v>
      </c>
      <c r="G414" s="26">
        <v>14</v>
      </c>
      <c r="H414" s="14">
        <v>5.2817227780181115</v>
      </c>
      <c r="I414" s="14">
        <f t="shared" si="58"/>
        <v>6.45</v>
      </c>
      <c r="J414" s="13">
        <f t="shared" si="59"/>
        <v>90.3</v>
      </c>
      <c r="K414" s="12"/>
    </row>
    <row r="415" spans="1:11">
      <c r="A415" s="6" t="s">
        <v>961</v>
      </c>
      <c r="B415" s="6" t="s">
        <v>1302</v>
      </c>
      <c r="C415" s="6" t="s">
        <v>1173</v>
      </c>
      <c r="D415" s="17" t="s">
        <v>407</v>
      </c>
      <c r="E415" s="6" t="s">
        <v>4</v>
      </c>
      <c r="F415" s="18">
        <f t="shared" si="57"/>
        <v>19</v>
      </c>
      <c r="G415" s="26">
        <v>19</v>
      </c>
      <c r="H415" s="14">
        <v>91.101218381005623</v>
      </c>
      <c r="I415" s="14">
        <f t="shared" si="58"/>
        <v>111.35</v>
      </c>
      <c r="J415" s="13">
        <f t="shared" si="59"/>
        <v>2115.65</v>
      </c>
      <c r="K415" s="12"/>
    </row>
    <row r="416" spans="1:11">
      <c r="A416" s="6" t="s">
        <v>962</v>
      </c>
      <c r="B416" s="6" t="s">
        <v>1322</v>
      </c>
      <c r="C416" s="6" t="s">
        <v>1173</v>
      </c>
      <c r="D416" s="17" t="s">
        <v>408</v>
      </c>
      <c r="E416" s="6" t="s">
        <v>4</v>
      </c>
      <c r="F416" s="18">
        <f t="shared" si="57"/>
        <v>19</v>
      </c>
      <c r="G416" s="26">
        <v>19</v>
      </c>
      <c r="H416" s="14">
        <v>66.398284146340814</v>
      </c>
      <c r="I416" s="14">
        <f t="shared" si="58"/>
        <v>81.150000000000006</v>
      </c>
      <c r="J416" s="13">
        <f t="shared" si="59"/>
        <v>1541.85</v>
      </c>
      <c r="K416" s="12"/>
    </row>
    <row r="417" spans="1:11">
      <c r="A417" s="6" t="s">
        <v>963</v>
      </c>
      <c r="B417" s="6" t="s">
        <v>1321</v>
      </c>
      <c r="C417" s="6" t="s">
        <v>1173</v>
      </c>
      <c r="D417" s="17" t="s">
        <v>409</v>
      </c>
      <c r="E417" s="6" t="s">
        <v>4</v>
      </c>
      <c r="F417" s="18">
        <f t="shared" si="57"/>
        <v>56</v>
      </c>
      <c r="G417" s="26">
        <v>56</v>
      </c>
      <c r="H417" s="14">
        <v>117.7800497893416</v>
      </c>
      <c r="I417" s="14">
        <f t="shared" si="58"/>
        <v>143.96</v>
      </c>
      <c r="J417" s="13">
        <f t="shared" si="59"/>
        <v>8061.76</v>
      </c>
      <c r="K417" s="12"/>
    </row>
    <row r="418" spans="1:11">
      <c r="A418" s="24" t="s">
        <v>964</v>
      </c>
      <c r="B418" s="24"/>
      <c r="C418" s="24"/>
      <c r="D418" s="25" t="s">
        <v>410</v>
      </c>
      <c r="E418" s="24"/>
      <c r="F418" s="23"/>
      <c r="G418" s="22"/>
      <c r="H418" s="21"/>
      <c r="I418" s="21"/>
      <c r="J418" s="20">
        <f>SUM(J419:J442)</f>
        <v>255464.16999999995</v>
      </c>
      <c r="K418" s="19"/>
    </row>
    <row r="419" spans="1:11">
      <c r="A419" s="6" t="s">
        <v>965</v>
      </c>
      <c r="B419" s="6" t="s">
        <v>1320</v>
      </c>
      <c r="C419" s="6" t="s">
        <v>1173</v>
      </c>
      <c r="D419" s="17" t="s">
        <v>411</v>
      </c>
      <c r="E419" s="6" t="s">
        <v>4</v>
      </c>
      <c r="F419" s="18">
        <f t="shared" ref="F419:F442" si="60">TRUNC(G419,2)</f>
        <v>586</v>
      </c>
      <c r="G419" s="26">
        <v>586</v>
      </c>
      <c r="H419" s="14">
        <v>4.0508434951556209</v>
      </c>
      <c r="I419" s="14">
        <f t="shared" ref="I419:I442" si="61">TRUNC(H419*(1+$J$2),2)</f>
        <v>4.95</v>
      </c>
      <c r="J419" s="13">
        <f t="shared" ref="J419:J442" si="62">TRUNC(I419*F419,2)</f>
        <v>2900.7</v>
      </c>
      <c r="K419" s="12"/>
    </row>
    <row r="420" spans="1:11">
      <c r="A420" s="6" t="s">
        <v>966</v>
      </c>
      <c r="B420" s="6" t="s">
        <v>1319</v>
      </c>
      <c r="C420" s="6" t="s">
        <v>1173</v>
      </c>
      <c r="D420" s="17" t="s">
        <v>412</v>
      </c>
      <c r="E420" s="6" t="s">
        <v>4</v>
      </c>
      <c r="F420" s="18">
        <f t="shared" si="60"/>
        <v>70</v>
      </c>
      <c r="G420" s="26">
        <v>70</v>
      </c>
      <c r="H420" s="14">
        <v>13.16</v>
      </c>
      <c r="I420" s="14">
        <f t="shared" si="61"/>
        <v>16.079999999999998</v>
      </c>
      <c r="J420" s="13">
        <f t="shared" si="62"/>
        <v>1125.5999999999999</v>
      </c>
      <c r="K420" s="12"/>
    </row>
    <row r="421" spans="1:11">
      <c r="A421" s="6" t="s">
        <v>967</v>
      </c>
      <c r="B421" s="6" t="s">
        <v>1318</v>
      </c>
      <c r="C421" s="6" t="s">
        <v>1173</v>
      </c>
      <c r="D421" s="17" t="s">
        <v>413</v>
      </c>
      <c r="E421" s="6" t="s">
        <v>4</v>
      </c>
      <c r="F421" s="18">
        <f t="shared" si="60"/>
        <v>658</v>
      </c>
      <c r="G421" s="26">
        <v>658</v>
      </c>
      <c r="H421" s="14">
        <v>15.69999303412817</v>
      </c>
      <c r="I421" s="14">
        <f t="shared" si="61"/>
        <v>19.190000000000001</v>
      </c>
      <c r="J421" s="13">
        <f t="shared" si="62"/>
        <v>12627.02</v>
      </c>
      <c r="K421" s="12"/>
    </row>
    <row r="422" spans="1:11">
      <c r="A422" s="6" t="s">
        <v>968</v>
      </c>
      <c r="B422" s="6" t="s">
        <v>1317</v>
      </c>
      <c r="C422" s="6" t="s">
        <v>1173</v>
      </c>
      <c r="D422" s="17" t="s">
        <v>414</v>
      </c>
      <c r="E422" s="6" t="s">
        <v>1142</v>
      </c>
      <c r="F422" s="18">
        <f t="shared" si="60"/>
        <v>154</v>
      </c>
      <c r="G422" s="26">
        <v>154</v>
      </c>
      <c r="H422" s="14">
        <v>134.85255538917764</v>
      </c>
      <c r="I422" s="14">
        <f t="shared" si="61"/>
        <v>164.83</v>
      </c>
      <c r="J422" s="13">
        <f t="shared" si="62"/>
        <v>25383.82</v>
      </c>
      <c r="K422" s="12"/>
    </row>
    <row r="423" spans="1:11">
      <c r="A423" s="6" t="s">
        <v>969</v>
      </c>
      <c r="B423" s="6" t="s">
        <v>1316</v>
      </c>
      <c r="C423" s="6" t="s">
        <v>1173</v>
      </c>
      <c r="D423" s="17" t="s">
        <v>415</v>
      </c>
      <c r="E423" s="6" t="s">
        <v>1142</v>
      </c>
      <c r="F423" s="18">
        <f t="shared" si="60"/>
        <v>166</v>
      </c>
      <c r="G423" s="26">
        <v>166</v>
      </c>
      <c r="H423" s="14">
        <v>270.6934181210537</v>
      </c>
      <c r="I423" s="14">
        <f t="shared" si="61"/>
        <v>330.86</v>
      </c>
      <c r="J423" s="13">
        <f t="shared" si="62"/>
        <v>54922.76</v>
      </c>
      <c r="K423" s="12"/>
    </row>
    <row r="424" spans="1:11">
      <c r="A424" s="6" t="s">
        <v>970</v>
      </c>
      <c r="B424" s="6" t="s">
        <v>1315</v>
      </c>
      <c r="C424" s="6" t="s">
        <v>1173</v>
      </c>
      <c r="D424" s="17" t="s">
        <v>416</v>
      </c>
      <c r="E424" s="6" t="s">
        <v>4</v>
      </c>
      <c r="F424" s="18">
        <f t="shared" si="60"/>
        <v>348</v>
      </c>
      <c r="G424" s="26">
        <v>348</v>
      </c>
      <c r="H424" s="14">
        <v>158.62967643714299</v>
      </c>
      <c r="I424" s="14">
        <f t="shared" si="61"/>
        <v>193.89</v>
      </c>
      <c r="J424" s="13">
        <f t="shared" si="62"/>
        <v>67473.72</v>
      </c>
      <c r="K424" s="12"/>
    </row>
    <row r="425" spans="1:11">
      <c r="A425" s="6" t="s">
        <v>971</v>
      </c>
      <c r="B425" s="6" t="s">
        <v>1314</v>
      </c>
      <c r="C425" s="6" t="s">
        <v>1173</v>
      </c>
      <c r="D425" s="17" t="s">
        <v>417</v>
      </c>
      <c r="E425" s="6" t="s">
        <v>4</v>
      </c>
      <c r="F425" s="18">
        <f t="shared" si="60"/>
        <v>146</v>
      </c>
      <c r="G425" s="26">
        <v>146</v>
      </c>
      <c r="H425" s="14">
        <v>8.7265690674633571</v>
      </c>
      <c r="I425" s="14">
        <f t="shared" si="61"/>
        <v>10.66</v>
      </c>
      <c r="J425" s="13">
        <f t="shared" si="62"/>
        <v>1556.36</v>
      </c>
      <c r="K425" s="12"/>
    </row>
    <row r="426" spans="1:11">
      <c r="A426" s="6" t="s">
        <v>972</v>
      </c>
      <c r="B426" s="6" t="s">
        <v>1313</v>
      </c>
      <c r="C426" s="6" t="s">
        <v>1173</v>
      </c>
      <c r="D426" s="17" t="s">
        <v>418</v>
      </c>
      <c r="E426" s="6" t="s">
        <v>4</v>
      </c>
      <c r="F426" s="18">
        <f t="shared" si="60"/>
        <v>52</v>
      </c>
      <c r="G426" s="26">
        <v>52</v>
      </c>
      <c r="H426" s="14">
        <v>41.327625152291972</v>
      </c>
      <c r="I426" s="14">
        <f t="shared" si="61"/>
        <v>50.51</v>
      </c>
      <c r="J426" s="13">
        <f t="shared" si="62"/>
        <v>2626.52</v>
      </c>
      <c r="K426" s="12"/>
    </row>
    <row r="427" spans="1:11">
      <c r="A427" s="6" t="s">
        <v>973</v>
      </c>
      <c r="B427" s="6" t="s">
        <v>1312</v>
      </c>
      <c r="C427" s="6" t="s">
        <v>1173</v>
      </c>
      <c r="D427" s="17" t="s">
        <v>419</v>
      </c>
      <c r="E427" s="6" t="s">
        <v>4</v>
      </c>
      <c r="F427" s="18">
        <f t="shared" si="60"/>
        <v>52</v>
      </c>
      <c r="G427" s="26">
        <v>52</v>
      </c>
      <c r="H427" s="14">
        <v>9.7862651091843542</v>
      </c>
      <c r="I427" s="14">
        <f t="shared" si="61"/>
        <v>11.96</v>
      </c>
      <c r="J427" s="13">
        <f t="shared" si="62"/>
        <v>621.91999999999996</v>
      </c>
      <c r="K427" s="12"/>
    </row>
    <row r="428" spans="1:11">
      <c r="A428" s="6" t="s">
        <v>974</v>
      </c>
      <c r="B428" s="6" t="s">
        <v>1311</v>
      </c>
      <c r="C428" s="6" t="s">
        <v>1173</v>
      </c>
      <c r="D428" s="17" t="s">
        <v>420</v>
      </c>
      <c r="E428" s="6" t="s">
        <v>4</v>
      </c>
      <c r="F428" s="18">
        <f t="shared" si="60"/>
        <v>52</v>
      </c>
      <c r="G428" s="26">
        <v>52</v>
      </c>
      <c r="H428" s="14">
        <v>62.169370412780879</v>
      </c>
      <c r="I428" s="14">
        <f t="shared" si="61"/>
        <v>75.98</v>
      </c>
      <c r="J428" s="13">
        <f t="shared" si="62"/>
        <v>3950.96</v>
      </c>
      <c r="K428" s="12"/>
    </row>
    <row r="429" spans="1:11">
      <c r="A429" s="6" t="s">
        <v>975</v>
      </c>
      <c r="B429" s="6" t="s">
        <v>1310</v>
      </c>
      <c r="C429" s="6" t="s">
        <v>1173</v>
      </c>
      <c r="D429" s="17" t="s">
        <v>421</v>
      </c>
      <c r="E429" s="6" t="s">
        <v>4</v>
      </c>
      <c r="F429" s="18">
        <f t="shared" si="60"/>
        <v>42</v>
      </c>
      <c r="G429" s="26">
        <v>42</v>
      </c>
      <c r="H429" s="14">
        <v>28.554057597456563</v>
      </c>
      <c r="I429" s="14">
        <f t="shared" si="61"/>
        <v>34.9</v>
      </c>
      <c r="J429" s="13">
        <f t="shared" si="62"/>
        <v>1465.8</v>
      </c>
      <c r="K429" s="12"/>
    </row>
    <row r="430" spans="1:11">
      <c r="A430" s="6" t="s">
        <v>976</v>
      </c>
      <c r="B430" s="6" t="s">
        <v>1309</v>
      </c>
      <c r="C430" s="6" t="s">
        <v>1173</v>
      </c>
      <c r="D430" s="17" t="s">
        <v>422</v>
      </c>
      <c r="E430" s="6" t="s">
        <v>4</v>
      </c>
      <c r="F430" s="18">
        <f t="shared" si="60"/>
        <v>399</v>
      </c>
      <c r="G430" s="26">
        <v>399</v>
      </c>
      <c r="H430" s="14">
        <v>25.859726714178926</v>
      </c>
      <c r="I430" s="14">
        <f t="shared" si="61"/>
        <v>31.6</v>
      </c>
      <c r="J430" s="13">
        <f t="shared" si="62"/>
        <v>12608.4</v>
      </c>
      <c r="K430" s="12"/>
    </row>
    <row r="431" spans="1:11">
      <c r="A431" s="6" t="s">
        <v>977</v>
      </c>
      <c r="B431" s="6" t="s">
        <v>1308</v>
      </c>
      <c r="C431" s="6" t="s">
        <v>1173</v>
      </c>
      <c r="D431" s="17" t="s">
        <v>423</v>
      </c>
      <c r="E431" s="6" t="s">
        <v>4</v>
      </c>
      <c r="F431" s="18">
        <f t="shared" si="60"/>
        <v>297</v>
      </c>
      <c r="G431" s="26">
        <v>297</v>
      </c>
      <c r="H431" s="14">
        <v>11.927730901802059</v>
      </c>
      <c r="I431" s="14">
        <f t="shared" si="61"/>
        <v>14.57</v>
      </c>
      <c r="J431" s="13">
        <f t="shared" si="62"/>
        <v>4327.29</v>
      </c>
      <c r="K431" s="12"/>
    </row>
    <row r="432" spans="1:11">
      <c r="A432" s="6" t="s">
        <v>978</v>
      </c>
      <c r="B432" s="6" t="s">
        <v>1307</v>
      </c>
      <c r="C432" s="6" t="s">
        <v>1173</v>
      </c>
      <c r="D432" s="17" t="s">
        <v>424</v>
      </c>
      <c r="E432" s="6" t="s">
        <v>4</v>
      </c>
      <c r="F432" s="18">
        <f t="shared" si="60"/>
        <v>594</v>
      </c>
      <c r="G432" s="26">
        <v>594</v>
      </c>
      <c r="H432" s="14">
        <v>15.622516638469747</v>
      </c>
      <c r="I432" s="14">
        <f t="shared" si="61"/>
        <v>19.09</v>
      </c>
      <c r="J432" s="13">
        <f t="shared" si="62"/>
        <v>11339.46</v>
      </c>
      <c r="K432" s="12"/>
    </row>
    <row r="433" spans="1:11">
      <c r="A433" s="6" t="s">
        <v>979</v>
      </c>
      <c r="B433" s="6" t="s">
        <v>1306</v>
      </c>
      <c r="C433" s="6" t="s">
        <v>1173</v>
      </c>
      <c r="D433" s="17" t="s">
        <v>425</v>
      </c>
      <c r="E433" s="6" t="s">
        <v>4</v>
      </c>
      <c r="F433" s="18">
        <f t="shared" si="60"/>
        <v>297</v>
      </c>
      <c r="G433" s="26">
        <v>297</v>
      </c>
      <c r="H433" s="14">
        <v>20.984606306274131</v>
      </c>
      <c r="I433" s="14">
        <f t="shared" si="61"/>
        <v>25.64</v>
      </c>
      <c r="J433" s="13">
        <f t="shared" si="62"/>
        <v>7615.08</v>
      </c>
      <c r="K433" s="12"/>
    </row>
    <row r="434" spans="1:11">
      <c r="A434" s="6" t="s">
        <v>980</v>
      </c>
      <c r="B434" s="6" t="s">
        <v>1305</v>
      </c>
      <c r="C434" s="6" t="s">
        <v>1173</v>
      </c>
      <c r="D434" s="17" t="s">
        <v>426</v>
      </c>
      <c r="E434" s="6" t="s">
        <v>4</v>
      </c>
      <c r="F434" s="18">
        <f t="shared" si="60"/>
        <v>160</v>
      </c>
      <c r="G434" s="26">
        <v>160</v>
      </c>
      <c r="H434" s="14">
        <v>6.9985275828684328</v>
      </c>
      <c r="I434" s="14">
        <f t="shared" si="61"/>
        <v>8.5500000000000007</v>
      </c>
      <c r="J434" s="13">
        <f t="shared" si="62"/>
        <v>1368</v>
      </c>
      <c r="K434" s="12"/>
    </row>
    <row r="435" spans="1:11">
      <c r="A435" s="6" t="s">
        <v>981</v>
      </c>
      <c r="B435" s="6" t="s">
        <v>1300</v>
      </c>
      <c r="C435" s="6" t="s">
        <v>1173</v>
      </c>
      <c r="D435" s="17" t="s">
        <v>427</v>
      </c>
      <c r="E435" s="6" t="s">
        <v>1143</v>
      </c>
      <c r="F435" s="18">
        <f t="shared" si="60"/>
        <v>128</v>
      </c>
      <c r="G435" s="26">
        <v>128</v>
      </c>
      <c r="H435" s="14">
        <v>109.59592888064591</v>
      </c>
      <c r="I435" s="14">
        <f t="shared" si="61"/>
        <v>133.94999999999999</v>
      </c>
      <c r="J435" s="13">
        <f t="shared" si="62"/>
        <v>17145.599999999999</v>
      </c>
      <c r="K435" s="12"/>
    </row>
    <row r="436" spans="1:11">
      <c r="A436" s="6" t="s">
        <v>982</v>
      </c>
      <c r="B436" s="6" t="s">
        <v>1299</v>
      </c>
      <c r="C436" s="6" t="s">
        <v>1173</v>
      </c>
      <c r="D436" s="17" t="s">
        <v>428</v>
      </c>
      <c r="E436" s="6" t="s">
        <v>4</v>
      </c>
      <c r="F436" s="18">
        <f t="shared" si="60"/>
        <v>42</v>
      </c>
      <c r="G436" s="26">
        <v>42</v>
      </c>
      <c r="H436" s="14">
        <v>100.45373278133886</v>
      </c>
      <c r="I436" s="14">
        <f t="shared" si="61"/>
        <v>122.78</v>
      </c>
      <c r="J436" s="13">
        <f t="shared" si="62"/>
        <v>5156.76</v>
      </c>
      <c r="K436" s="12"/>
    </row>
    <row r="437" spans="1:11">
      <c r="A437" s="6" t="s">
        <v>983</v>
      </c>
      <c r="B437" s="6" t="s">
        <v>1304</v>
      </c>
      <c r="C437" s="6" t="s">
        <v>1182</v>
      </c>
      <c r="D437" s="17" t="s">
        <v>429</v>
      </c>
      <c r="E437" s="6" t="s">
        <v>1132</v>
      </c>
      <c r="F437" s="18">
        <f t="shared" si="60"/>
        <v>8</v>
      </c>
      <c r="G437" s="26">
        <v>8</v>
      </c>
      <c r="H437" s="14">
        <v>13.969172585725437</v>
      </c>
      <c r="I437" s="14">
        <f t="shared" si="61"/>
        <v>17.07</v>
      </c>
      <c r="J437" s="13">
        <f t="shared" si="62"/>
        <v>136.56</v>
      </c>
      <c r="K437" s="12"/>
    </row>
    <row r="438" spans="1:11">
      <c r="A438" s="6" t="s">
        <v>984</v>
      </c>
      <c r="B438" s="6" t="s">
        <v>1303</v>
      </c>
      <c r="C438" s="6" t="s">
        <v>1173</v>
      </c>
      <c r="D438" s="17" t="s">
        <v>430</v>
      </c>
      <c r="E438" s="6" t="s">
        <v>1142</v>
      </c>
      <c r="F438" s="18">
        <f t="shared" si="60"/>
        <v>28</v>
      </c>
      <c r="G438" s="26">
        <v>28</v>
      </c>
      <c r="H438" s="14">
        <v>381.09914077297151</v>
      </c>
      <c r="I438" s="14">
        <f t="shared" si="61"/>
        <v>465.81</v>
      </c>
      <c r="J438" s="13">
        <f t="shared" si="62"/>
        <v>13042.68</v>
      </c>
      <c r="K438" s="12"/>
    </row>
    <row r="439" spans="1:11">
      <c r="A439" s="6" t="s">
        <v>985</v>
      </c>
      <c r="B439" s="6" t="s">
        <v>1302</v>
      </c>
      <c r="C439" s="6" t="s">
        <v>1173</v>
      </c>
      <c r="D439" s="17" t="s">
        <v>407</v>
      </c>
      <c r="E439" s="6" t="s">
        <v>4</v>
      </c>
      <c r="F439" s="18">
        <f t="shared" si="60"/>
        <v>26</v>
      </c>
      <c r="G439" s="26">
        <v>26</v>
      </c>
      <c r="H439" s="14">
        <v>91.101218381005623</v>
      </c>
      <c r="I439" s="14">
        <f t="shared" si="61"/>
        <v>111.35</v>
      </c>
      <c r="J439" s="13">
        <f t="shared" si="62"/>
        <v>2895.1</v>
      </c>
      <c r="K439" s="12"/>
    </row>
    <row r="440" spans="1:11">
      <c r="A440" s="6" t="s">
        <v>986</v>
      </c>
      <c r="B440" s="6" t="s">
        <v>1301</v>
      </c>
      <c r="C440" s="6" t="s">
        <v>1173</v>
      </c>
      <c r="D440" s="17" t="s">
        <v>431</v>
      </c>
      <c r="E440" s="6" t="s">
        <v>4</v>
      </c>
      <c r="F440" s="18">
        <f t="shared" si="60"/>
        <v>26</v>
      </c>
      <c r="G440" s="26">
        <v>26</v>
      </c>
      <c r="H440" s="14">
        <v>96.781401815773705</v>
      </c>
      <c r="I440" s="14">
        <f t="shared" si="61"/>
        <v>118.29</v>
      </c>
      <c r="J440" s="13">
        <f t="shared" si="62"/>
        <v>3075.54</v>
      </c>
      <c r="K440" s="12"/>
    </row>
    <row r="441" spans="1:11">
      <c r="A441" s="6" t="s">
        <v>987</v>
      </c>
      <c r="B441" s="6" t="s">
        <v>1300</v>
      </c>
      <c r="C441" s="6" t="s">
        <v>1173</v>
      </c>
      <c r="D441" s="17" t="s">
        <v>427</v>
      </c>
      <c r="E441" s="6" t="s">
        <v>1143</v>
      </c>
      <c r="F441" s="18">
        <f t="shared" si="60"/>
        <v>12</v>
      </c>
      <c r="G441" s="26">
        <v>12</v>
      </c>
      <c r="H441" s="14">
        <v>109.59592888064591</v>
      </c>
      <c r="I441" s="14">
        <f t="shared" si="61"/>
        <v>133.94999999999999</v>
      </c>
      <c r="J441" s="13">
        <f t="shared" si="62"/>
        <v>1607.4</v>
      </c>
      <c r="K441" s="12"/>
    </row>
    <row r="442" spans="1:11">
      <c r="A442" s="6" t="s">
        <v>988</v>
      </c>
      <c r="B442" s="6" t="s">
        <v>1299</v>
      </c>
      <c r="C442" s="6" t="s">
        <v>1173</v>
      </c>
      <c r="D442" s="17" t="s">
        <v>428</v>
      </c>
      <c r="E442" s="6" t="s">
        <v>4</v>
      </c>
      <c r="F442" s="18">
        <f t="shared" si="60"/>
        <v>4</v>
      </c>
      <c r="G442" s="26">
        <v>4</v>
      </c>
      <c r="H442" s="14">
        <v>100.45373278133886</v>
      </c>
      <c r="I442" s="14">
        <f t="shared" si="61"/>
        <v>122.78</v>
      </c>
      <c r="J442" s="13">
        <f t="shared" si="62"/>
        <v>491.12</v>
      </c>
      <c r="K442" s="12"/>
    </row>
    <row r="443" spans="1:11">
      <c r="A443" s="24">
        <v>22</v>
      </c>
      <c r="B443" s="24"/>
      <c r="C443" s="24"/>
      <c r="D443" s="36" t="s">
        <v>432</v>
      </c>
      <c r="E443" s="24"/>
      <c r="F443" s="23"/>
      <c r="G443" s="22"/>
      <c r="H443" s="21"/>
      <c r="I443" s="21"/>
      <c r="J443" s="20">
        <f>SUM(J444:J454)</f>
        <v>1371670.28</v>
      </c>
      <c r="K443" s="19"/>
    </row>
    <row r="444" spans="1:11">
      <c r="A444" s="6" t="s">
        <v>989</v>
      </c>
      <c r="B444" s="6" t="s">
        <v>1298</v>
      </c>
      <c r="C444" s="6" t="s">
        <v>1158</v>
      </c>
      <c r="D444" s="35" t="s">
        <v>433</v>
      </c>
      <c r="E444" s="6" t="s">
        <v>3</v>
      </c>
      <c r="F444" s="18">
        <f t="shared" ref="F444:F454" si="63">TRUNC(G444,2)</f>
        <v>3600</v>
      </c>
      <c r="G444" s="26">
        <v>3600</v>
      </c>
      <c r="H444" s="14">
        <v>31.346961765848604</v>
      </c>
      <c r="I444" s="14">
        <f t="shared" ref="I444:I454" si="64">TRUNC(H444*(1+$J$2),2)</f>
        <v>38.31</v>
      </c>
      <c r="J444" s="13">
        <f t="shared" ref="J444:J454" si="65">TRUNC(I444*F444,2)</f>
        <v>137916</v>
      </c>
      <c r="K444" s="12"/>
    </row>
    <row r="445" spans="1:11">
      <c r="A445" s="27" t="s">
        <v>990</v>
      </c>
      <c r="B445" s="6" t="s">
        <v>1297</v>
      </c>
      <c r="C445" s="6" t="s">
        <v>1158</v>
      </c>
      <c r="D445" s="17" t="s">
        <v>434</v>
      </c>
      <c r="E445" s="6" t="s">
        <v>3</v>
      </c>
      <c r="F445" s="18">
        <f t="shared" si="63"/>
        <v>7968</v>
      </c>
      <c r="G445" s="26">
        <v>7968</v>
      </c>
      <c r="H445" s="14">
        <v>55.900261346624085</v>
      </c>
      <c r="I445" s="14">
        <f t="shared" si="64"/>
        <v>68.319999999999993</v>
      </c>
      <c r="J445" s="13">
        <f t="shared" si="65"/>
        <v>544373.76000000001</v>
      </c>
      <c r="K445" s="12"/>
    </row>
    <row r="446" spans="1:11">
      <c r="A446" s="27" t="s">
        <v>991</v>
      </c>
      <c r="B446" s="6" t="s">
        <v>1296</v>
      </c>
      <c r="C446" s="6" t="s">
        <v>1158</v>
      </c>
      <c r="D446" s="17" t="s">
        <v>435</v>
      </c>
      <c r="E446" s="6" t="s">
        <v>3</v>
      </c>
      <c r="F446" s="18">
        <f t="shared" si="63"/>
        <v>4500</v>
      </c>
      <c r="G446" s="26">
        <v>4500</v>
      </c>
      <c r="H446" s="14">
        <v>52.145005729266273</v>
      </c>
      <c r="I446" s="14">
        <f t="shared" si="64"/>
        <v>63.73</v>
      </c>
      <c r="J446" s="13">
        <f t="shared" si="65"/>
        <v>286785</v>
      </c>
      <c r="K446" s="12"/>
    </row>
    <row r="447" spans="1:11" ht="30">
      <c r="A447" s="6" t="s">
        <v>992</v>
      </c>
      <c r="B447" s="6" t="s">
        <v>1295</v>
      </c>
      <c r="C447" s="6" t="s">
        <v>1158</v>
      </c>
      <c r="D447" s="17" t="s">
        <v>436</v>
      </c>
      <c r="E447" s="6" t="s">
        <v>3</v>
      </c>
      <c r="F447" s="18">
        <f t="shared" si="63"/>
        <v>1900</v>
      </c>
      <c r="G447" s="26">
        <v>1900</v>
      </c>
      <c r="H447" s="14">
        <v>13.904512882678935</v>
      </c>
      <c r="I447" s="14">
        <f t="shared" si="64"/>
        <v>16.989999999999998</v>
      </c>
      <c r="J447" s="13">
        <f t="shared" si="65"/>
        <v>32281</v>
      </c>
      <c r="K447" s="12"/>
    </row>
    <row r="448" spans="1:11" ht="30">
      <c r="A448" s="6" t="s">
        <v>993</v>
      </c>
      <c r="B448" s="6" t="s">
        <v>1294</v>
      </c>
      <c r="C448" s="6" t="s">
        <v>1158</v>
      </c>
      <c r="D448" s="17" t="s">
        <v>437</v>
      </c>
      <c r="E448" s="6" t="s">
        <v>4</v>
      </c>
      <c r="F448" s="18">
        <f t="shared" si="63"/>
        <v>1800</v>
      </c>
      <c r="G448" s="26">
        <v>1800</v>
      </c>
      <c r="H448" s="14">
        <v>22.871413060292795</v>
      </c>
      <c r="I448" s="14">
        <f t="shared" si="64"/>
        <v>27.95</v>
      </c>
      <c r="J448" s="13">
        <f t="shared" si="65"/>
        <v>50310</v>
      </c>
      <c r="K448" s="12"/>
    </row>
    <row r="449" spans="1:13">
      <c r="A449" s="6" t="s">
        <v>994</v>
      </c>
      <c r="B449" s="6" t="s">
        <v>1293</v>
      </c>
      <c r="C449" s="6" t="s">
        <v>1182</v>
      </c>
      <c r="D449" s="17" t="s">
        <v>438</v>
      </c>
      <c r="E449" s="6" t="s">
        <v>1132</v>
      </c>
      <c r="F449" s="18">
        <f t="shared" si="63"/>
        <v>120</v>
      </c>
      <c r="G449" s="26">
        <v>120</v>
      </c>
      <c r="H449" s="14">
        <v>538.14773551056646</v>
      </c>
      <c r="I449" s="14">
        <f t="shared" si="64"/>
        <v>657.77</v>
      </c>
      <c r="J449" s="13">
        <f t="shared" si="65"/>
        <v>78932.399999999994</v>
      </c>
      <c r="K449" s="12"/>
    </row>
    <row r="450" spans="1:13">
      <c r="A450" s="6" t="s">
        <v>995</v>
      </c>
      <c r="B450" s="6" t="s">
        <v>1292</v>
      </c>
      <c r="C450" s="6" t="s">
        <v>1182</v>
      </c>
      <c r="D450" s="17" t="s">
        <v>439</v>
      </c>
      <c r="E450" s="6" t="s">
        <v>1132</v>
      </c>
      <c r="F450" s="18">
        <f t="shared" si="63"/>
        <v>540</v>
      </c>
      <c r="G450" s="26">
        <v>540</v>
      </c>
      <c r="H450" s="14">
        <v>109.23465429143782</v>
      </c>
      <c r="I450" s="14">
        <f t="shared" si="64"/>
        <v>133.51</v>
      </c>
      <c r="J450" s="13">
        <f t="shared" si="65"/>
        <v>72095.399999999994</v>
      </c>
      <c r="K450" s="12"/>
    </row>
    <row r="451" spans="1:13">
      <c r="A451" s="6" t="s">
        <v>996</v>
      </c>
      <c r="B451" s="6" t="s">
        <v>1291</v>
      </c>
      <c r="C451" s="6" t="s">
        <v>1173</v>
      </c>
      <c r="D451" s="17" t="s">
        <v>440</v>
      </c>
      <c r="E451" s="6" t="s">
        <v>4</v>
      </c>
      <c r="F451" s="18">
        <f t="shared" si="63"/>
        <v>192</v>
      </c>
      <c r="G451" s="26">
        <v>192</v>
      </c>
      <c r="H451" s="14">
        <v>56.834921675961155</v>
      </c>
      <c r="I451" s="14">
        <f t="shared" si="64"/>
        <v>69.459999999999994</v>
      </c>
      <c r="J451" s="13">
        <f t="shared" si="65"/>
        <v>13336.32</v>
      </c>
      <c r="K451" s="12"/>
    </row>
    <row r="452" spans="1:13">
      <c r="A452" s="6" t="s">
        <v>997</v>
      </c>
      <c r="B452" s="6" t="s">
        <v>1290</v>
      </c>
      <c r="C452" s="6" t="s">
        <v>1182</v>
      </c>
      <c r="D452" s="17" t="s">
        <v>441</v>
      </c>
      <c r="E452" s="6" t="s">
        <v>1140</v>
      </c>
      <c r="F452" s="18">
        <f t="shared" si="63"/>
        <v>1800</v>
      </c>
      <c r="G452" s="26">
        <v>1800</v>
      </c>
      <c r="H452" s="14">
        <v>48.885133405036164</v>
      </c>
      <c r="I452" s="14">
        <f t="shared" si="64"/>
        <v>59.75</v>
      </c>
      <c r="J452" s="13">
        <f t="shared" si="65"/>
        <v>107550</v>
      </c>
      <c r="K452" s="12"/>
    </row>
    <row r="453" spans="1:13" ht="30">
      <c r="A453" s="6" t="s">
        <v>998</v>
      </c>
      <c r="B453" s="6" t="s">
        <v>1289</v>
      </c>
      <c r="C453" s="6" t="s">
        <v>1288</v>
      </c>
      <c r="D453" s="17" t="s">
        <v>442</v>
      </c>
      <c r="E453" s="6" t="s">
        <v>1140</v>
      </c>
      <c r="F453" s="18">
        <f t="shared" si="63"/>
        <v>1920</v>
      </c>
      <c r="G453" s="26">
        <v>1920</v>
      </c>
      <c r="H453" s="14">
        <v>20.240894249629314</v>
      </c>
      <c r="I453" s="14">
        <f t="shared" si="64"/>
        <v>24.74</v>
      </c>
      <c r="J453" s="13">
        <f t="shared" si="65"/>
        <v>47500.800000000003</v>
      </c>
      <c r="K453" s="12"/>
    </row>
    <row r="454" spans="1:13">
      <c r="A454" s="6" t="s">
        <v>999</v>
      </c>
      <c r="B454" s="6" t="s">
        <v>1287</v>
      </c>
      <c r="C454" s="6" t="s">
        <v>1182</v>
      </c>
      <c r="D454" s="17" t="s">
        <v>443</v>
      </c>
      <c r="E454" s="6" t="s">
        <v>1138</v>
      </c>
      <c r="F454" s="18">
        <f t="shared" si="63"/>
        <v>55</v>
      </c>
      <c r="G454" s="26">
        <v>55</v>
      </c>
      <c r="H454" s="14">
        <v>8.7748338134631396</v>
      </c>
      <c r="I454" s="14">
        <f t="shared" si="64"/>
        <v>10.72</v>
      </c>
      <c r="J454" s="13">
        <f t="shared" si="65"/>
        <v>589.6</v>
      </c>
      <c r="K454" s="12"/>
    </row>
    <row r="455" spans="1:13">
      <c r="A455" s="24" t="s">
        <v>1000</v>
      </c>
      <c r="B455" s="24"/>
      <c r="C455" s="24"/>
      <c r="D455" s="25" t="s">
        <v>444</v>
      </c>
      <c r="E455" s="24"/>
      <c r="F455" s="23"/>
      <c r="G455" s="22"/>
      <c r="H455" s="21"/>
      <c r="I455" s="21"/>
      <c r="J455" s="34">
        <f>SUM(J456:J526)</f>
        <v>1628744.6700000004</v>
      </c>
      <c r="K455" s="19"/>
    </row>
    <row r="456" spans="1:13" ht="30">
      <c r="A456" s="6" t="s">
        <v>1001</v>
      </c>
      <c r="B456" s="6" t="s">
        <v>1286</v>
      </c>
      <c r="C456" s="6" t="s">
        <v>1158</v>
      </c>
      <c r="D456" s="17" t="s">
        <v>445</v>
      </c>
      <c r="E456" s="6" t="s">
        <v>3</v>
      </c>
      <c r="F456" s="18">
        <f t="shared" ref="F456:F487" si="66">TRUNC(G456,2)</f>
        <v>48.78</v>
      </c>
      <c r="G456" s="18">
        <v>48.780487804878049</v>
      </c>
      <c r="H456" s="14">
        <v>28.97000063187371</v>
      </c>
      <c r="I456" s="14">
        <f t="shared" ref="I456:I487" si="67">TRUNC(H456*(1+$J$2),2)</f>
        <v>35.409999999999997</v>
      </c>
      <c r="J456" s="13">
        <f t="shared" ref="J456:J487" si="68">TRUNC(I456*F456,2)</f>
        <v>1727.29</v>
      </c>
      <c r="K456" s="12"/>
      <c r="L456" s="3"/>
      <c r="M456" s="3"/>
    </row>
    <row r="457" spans="1:13" ht="30">
      <c r="A457" s="6" t="s">
        <v>1002</v>
      </c>
      <c r="B457" s="6" t="s">
        <v>1285</v>
      </c>
      <c r="C457" s="6" t="s">
        <v>1182</v>
      </c>
      <c r="D457" s="17" t="s">
        <v>446</v>
      </c>
      <c r="E457" s="6" t="s">
        <v>1138</v>
      </c>
      <c r="F457" s="18">
        <f t="shared" si="66"/>
        <v>330</v>
      </c>
      <c r="G457" s="18">
        <v>330</v>
      </c>
      <c r="H457" s="14">
        <v>188.93236215743624</v>
      </c>
      <c r="I457" s="14">
        <f t="shared" si="67"/>
        <v>230.93</v>
      </c>
      <c r="J457" s="13">
        <f t="shared" si="68"/>
        <v>76206.899999999994</v>
      </c>
      <c r="K457" s="12"/>
      <c r="L457" s="3"/>
      <c r="M457" s="3"/>
    </row>
    <row r="458" spans="1:13" ht="30">
      <c r="A458" s="6" t="s">
        <v>1003</v>
      </c>
      <c r="B458" s="6" t="s">
        <v>1284</v>
      </c>
      <c r="C458" s="6" t="s">
        <v>1182</v>
      </c>
      <c r="D458" s="17" t="s">
        <v>447</v>
      </c>
      <c r="E458" s="6" t="s">
        <v>1138</v>
      </c>
      <c r="F458" s="18">
        <f t="shared" si="66"/>
        <v>72</v>
      </c>
      <c r="G458" s="18">
        <v>72</v>
      </c>
      <c r="H458" s="14">
        <v>36.897947548456408</v>
      </c>
      <c r="I458" s="14">
        <f t="shared" si="67"/>
        <v>45.1</v>
      </c>
      <c r="J458" s="13">
        <f t="shared" si="68"/>
        <v>3247.2</v>
      </c>
      <c r="K458" s="12"/>
      <c r="L458" s="3"/>
      <c r="M458" s="3"/>
    </row>
    <row r="459" spans="1:13" ht="30">
      <c r="A459" s="6" t="s">
        <v>1004</v>
      </c>
      <c r="B459" s="6" t="s">
        <v>1283</v>
      </c>
      <c r="C459" s="6" t="s">
        <v>1182</v>
      </c>
      <c r="D459" s="17" t="s">
        <v>448</v>
      </c>
      <c r="E459" s="6" t="s">
        <v>1138</v>
      </c>
      <c r="F459" s="18">
        <f t="shared" si="66"/>
        <v>325</v>
      </c>
      <c r="G459" s="18">
        <v>325</v>
      </c>
      <c r="H459" s="14">
        <v>209.31452814579012</v>
      </c>
      <c r="I459" s="14">
        <f t="shared" si="67"/>
        <v>255.84</v>
      </c>
      <c r="J459" s="13">
        <f t="shared" si="68"/>
        <v>83148</v>
      </c>
      <c r="K459" s="12"/>
      <c r="L459" s="3"/>
      <c r="M459" s="3"/>
    </row>
    <row r="460" spans="1:13" ht="30">
      <c r="A460" s="6" t="s">
        <v>1005</v>
      </c>
      <c r="B460" s="6" t="s">
        <v>1282</v>
      </c>
      <c r="C460" s="6" t="s">
        <v>1182</v>
      </c>
      <c r="D460" s="17" t="s">
        <v>449</v>
      </c>
      <c r="E460" s="6" t="s">
        <v>1138</v>
      </c>
      <c r="F460" s="18">
        <f t="shared" si="66"/>
        <v>158</v>
      </c>
      <c r="G460" s="18">
        <v>158</v>
      </c>
      <c r="H460" s="14">
        <v>55.504922609416035</v>
      </c>
      <c r="I460" s="14">
        <f t="shared" si="67"/>
        <v>67.84</v>
      </c>
      <c r="J460" s="13">
        <f t="shared" si="68"/>
        <v>10718.72</v>
      </c>
      <c r="K460" s="12"/>
      <c r="L460" s="3"/>
      <c r="M460" s="3"/>
    </row>
    <row r="461" spans="1:13" ht="30">
      <c r="A461" s="6" t="s">
        <v>1006</v>
      </c>
      <c r="B461" s="6" t="s">
        <v>1281</v>
      </c>
      <c r="C461" s="6" t="s">
        <v>1182</v>
      </c>
      <c r="D461" s="17" t="s">
        <v>450</v>
      </c>
      <c r="E461" s="6" t="s">
        <v>1138</v>
      </c>
      <c r="F461" s="18">
        <f t="shared" si="66"/>
        <v>50</v>
      </c>
      <c r="G461" s="18">
        <v>50</v>
      </c>
      <c r="H461" s="14">
        <v>258.24845606584631</v>
      </c>
      <c r="I461" s="14">
        <f t="shared" si="67"/>
        <v>315.64999999999998</v>
      </c>
      <c r="J461" s="13">
        <f t="shared" si="68"/>
        <v>15782.5</v>
      </c>
      <c r="K461" s="12"/>
      <c r="L461" s="3"/>
      <c r="M461" s="3"/>
    </row>
    <row r="462" spans="1:13" ht="30">
      <c r="A462" s="6" t="s">
        <v>1007</v>
      </c>
      <c r="B462" s="6" t="s">
        <v>1280</v>
      </c>
      <c r="C462" s="6" t="s">
        <v>1182</v>
      </c>
      <c r="D462" s="17" t="s">
        <v>451</v>
      </c>
      <c r="E462" s="6" t="s">
        <v>1138</v>
      </c>
      <c r="F462" s="18">
        <f t="shared" si="66"/>
        <v>84</v>
      </c>
      <c r="G462" s="18">
        <v>84</v>
      </c>
      <c r="H462" s="14">
        <v>315.34268573591373</v>
      </c>
      <c r="I462" s="14">
        <f t="shared" si="67"/>
        <v>385.44</v>
      </c>
      <c r="J462" s="13">
        <f t="shared" si="68"/>
        <v>32376.959999999999</v>
      </c>
      <c r="K462" s="12"/>
      <c r="L462" s="3"/>
      <c r="M462" s="3"/>
    </row>
    <row r="463" spans="1:13" ht="30">
      <c r="A463" s="6" t="s">
        <v>1008</v>
      </c>
      <c r="B463" s="6" t="s">
        <v>1279</v>
      </c>
      <c r="C463" s="6" t="s">
        <v>1182</v>
      </c>
      <c r="D463" s="17" t="s">
        <v>452</v>
      </c>
      <c r="E463" s="6" t="s">
        <v>1138</v>
      </c>
      <c r="F463" s="18">
        <f t="shared" si="66"/>
        <v>50</v>
      </c>
      <c r="G463" s="18">
        <v>50</v>
      </c>
      <c r="H463" s="14">
        <v>356.11631190595864</v>
      </c>
      <c r="I463" s="14">
        <f t="shared" si="67"/>
        <v>435.28</v>
      </c>
      <c r="J463" s="13">
        <f t="shared" si="68"/>
        <v>21764</v>
      </c>
      <c r="K463" s="12"/>
      <c r="L463" s="3"/>
      <c r="M463" s="3"/>
    </row>
    <row r="464" spans="1:13" ht="30">
      <c r="A464" s="6" t="s">
        <v>1009</v>
      </c>
      <c r="B464" s="6" t="s">
        <v>1278</v>
      </c>
      <c r="C464" s="6" t="s">
        <v>1158</v>
      </c>
      <c r="D464" s="17" t="s">
        <v>453</v>
      </c>
      <c r="E464" s="6" t="s">
        <v>3</v>
      </c>
      <c r="F464" s="18">
        <f t="shared" si="66"/>
        <v>27.95</v>
      </c>
      <c r="G464" s="18">
        <v>27.952082144894469</v>
      </c>
      <c r="H464" s="14">
        <v>214.18145107517154</v>
      </c>
      <c r="I464" s="14">
        <f t="shared" si="67"/>
        <v>261.79000000000002</v>
      </c>
      <c r="J464" s="13">
        <f t="shared" si="68"/>
        <v>7317.03</v>
      </c>
      <c r="K464" s="12"/>
      <c r="L464" s="3"/>
      <c r="M464" s="3"/>
    </row>
    <row r="465" spans="1:13" ht="30">
      <c r="A465" s="6" t="s">
        <v>1010</v>
      </c>
      <c r="B465" s="6" t="s">
        <v>1277</v>
      </c>
      <c r="C465" s="6" t="s">
        <v>1182</v>
      </c>
      <c r="D465" s="17" t="s">
        <v>454</v>
      </c>
      <c r="E465" s="6" t="s">
        <v>1138</v>
      </c>
      <c r="F465" s="18">
        <f t="shared" si="66"/>
        <v>60</v>
      </c>
      <c r="G465" s="18">
        <v>60</v>
      </c>
      <c r="H465" s="14">
        <v>154.94349712350549</v>
      </c>
      <c r="I465" s="14">
        <f t="shared" si="67"/>
        <v>189.38</v>
      </c>
      <c r="J465" s="13">
        <f t="shared" si="68"/>
        <v>11362.8</v>
      </c>
      <c r="K465" s="12"/>
      <c r="L465" s="3"/>
      <c r="M465" s="3"/>
    </row>
    <row r="466" spans="1:13">
      <c r="A466" s="6" t="s">
        <v>1011</v>
      </c>
      <c r="B466" s="6" t="s">
        <v>1276</v>
      </c>
      <c r="C466" s="6" t="s">
        <v>1182</v>
      </c>
      <c r="D466" s="17" t="s">
        <v>455</v>
      </c>
      <c r="E466" s="6" t="s">
        <v>1132</v>
      </c>
      <c r="F466" s="18">
        <f t="shared" si="66"/>
        <v>30</v>
      </c>
      <c r="G466" s="18">
        <v>30</v>
      </c>
      <c r="H466" s="14">
        <v>34.413776964918242</v>
      </c>
      <c r="I466" s="14">
        <f t="shared" si="67"/>
        <v>42.06</v>
      </c>
      <c r="J466" s="13">
        <f t="shared" si="68"/>
        <v>1261.8</v>
      </c>
      <c r="K466" s="12"/>
      <c r="L466" s="3"/>
      <c r="M466" s="3"/>
    </row>
    <row r="467" spans="1:13">
      <c r="A467" s="6" t="s">
        <v>1012</v>
      </c>
      <c r="B467" s="6" t="s">
        <v>1275</v>
      </c>
      <c r="C467" s="6" t="s">
        <v>1182</v>
      </c>
      <c r="D467" s="17" t="s">
        <v>456</v>
      </c>
      <c r="E467" s="6" t="s">
        <v>1132</v>
      </c>
      <c r="F467" s="18">
        <f t="shared" si="66"/>
        <v>30</v>
      </c>
      <c r="G467" s="18">
        <v>30</v>
      </c>
      <c r="H467" s="14">
        <v>11.577943935558695</v>
      </c>
      <c r="I467" s="14">
        <f t="shared" si="67"/>
        <v>14.15</v>
      </c>
      <c r="J467" s="13">
        <f t="shared" si="68"/>
        <v>424.5</v>
      </c>
      <c r="K467" s="12"/>
      <c r="L467" s="3"/>
      <c r="M467" s="3"/>
    </row>
    <row r="468" spans="1:13">
      <c r="A468" s="6" t="s">
        <v>1013</v>
      </c>
      <c r="B468" s="6" t="s">
        <v>1274</v>
      </c>
      <c r="C468" s="6" t="s">
        <v>1182</v>
      </c>
      <c r="D468" s="17" t="s">
        <v>457</v>
      </c>
      <c r="E468" s="6" t="s">
        <v>1132</v>
      </c>
      <c r="F468" s="18">
        <f t="shared" si="66"/>
        <v>30</v>
      </c>
      <c r="G468" s="18">
        <v>30</v>
      </c>
      <c r="H468" s="14">
        <v>20.574723085912801</v>
      </c>
      <c r="I468" s="14">
        <f t="shared" si="67"/>
        <v>25.14</v>
      </c>
      <c r="J468" s="13">
        <f t="shared" si="68"/>
        <v>754.2</v>
      </c>
      <c r="K468" s="12"/>
      <c r="L468" s="3"/>
      <c r="M468" s="3"/>
    </row>
    <row r="469" spans="1:13">
      <c r="A469" s="6" t="s">
        <v>1014</v>
      </c>
      <c r="B469" s="6" t="s">
        <v>1273</v>
      </c>
      <c r="C469" s="6" t="s">
        <v>1182</v>
      </c>
      <c r="D469" s="17" t="s">
        <v>458</v>
      </c>
      <c r="E469" s="6" t="s">
        <v>1132</v>
      </c>
      <c r="F469" s="18">
        <f t="shared" si="66"/>
        <v>40</v>
      </c>
      <c r="G469" s="18">
        <v>40</v>
      </c>
      <c r="H469" s="14">
        <v>24.313368120938463</v>
      </c>
      <c r="I469" s="14">
        <f t="shared" si="67"/>
        <v>29.71</v>
      </c>
      <c r="J469" s="13">
        <f t="shared" si="68"/>
        <v>1188.4000000000001</v>
      </c>
      <c r="K469" s="12"/>
      <c r="L469" s="3"/>
      <c r="M469" s="3"/>
    </row>
    <row r="470" spans="1:13" ht="30">
      <c r="A470" s="6" t="s">
        <v>1015</v>
      </c>
      <c r="B470" s="6" t="s">
        <v>1272</v>
      </c>
      <c r="C470" s="6" t="s">
        <v>1158</v>
      </c>
      <c r="D470" s="17" t="s">
        <v>459</v>
      </c>
      <c r="E470" s="6" t="s">
        <v>4</v>
      </c>
      <c r="F470" s="18">
        <f t="shared" si="66"/>
        <v>40</v>
      </c>
      <c r="G470" s="18">
        <v>40</v>
      </c>
      <c r="H470" s="14">
        <v>15.439295558117983</v>
      </c>
      <c r="I470" s="14">
        <f t="shared" si="67"/>
        <v>18.87</v>
      </c>
      <c r="J470" s="13">
        <f t="shared" si="68"/>
        <v>754.8</v>
      </c>
      <c r="K470" s="12"/>
      <c r="L470" s="3"/>
      <c r="M470" s="3"/>
    </row>
    <row r="471" spans="1:13" ht="30">
      <c r="A471" s="6" t="s">
        <v>1016</v>
      </c>
      <c r="B471" s="6" t="s">
        <v>1271</v>
      </c>
      <c r="C471" s="6" t="s">
        <v>1158</v>
      </c>
      <c r="D471" s="17" t="s">
        <v>460</v>
      </c>
      <c r="E471" s="6" t="s">
        <v>4</v>
      </c>
      <c r="F471" s="18">
        <f t="shared" si="66"/>
        <v>40</v>
      </c>
      <c r="G471" s="18">
        <v>40</v>
      </c>
      <c r="H471" s="14">
        <v>23.235700826980771</v>
      </c>
      <c r="I471" s="14">
        <f t="shared" si="67"/>
        <v>28.4</v>
      </c>
      <c r="J471" s="13">
        <f t="shared" si="68"/>
        <v>1136</v>
      </c>
      <c r="K471" s="12"/>
      <c r="L471" s="3"/>
      <c r="M471" s="3"/>
    </row>
    <row r="472" spans="1:13" ht="30">
      <c r="A472" s="6" t="s">
        <v>1017</v>
      </c>
      <c r="B472" s="6" t="s">
        <v>1270</v>
      </c>
      <c r="C472" s="6" t="s">
        <v>1158</v>
      </c>
      <c r="D472" s="17" t="s">
        <v>461</v>
      </c>
      <c r="E472" s="6" t="s">
        <v>4</v>
      </c>
      <c r="F472" s="18">
        <f t="shared" si="66"/>
        <v>80</v>
      </c>
      <c r="G472" s="18">
        <v>80</v>
      </c>
      <c r="H472" s="14">
        <v>52.2042850237899</v>
      </c>
      <c r="I472" s="14">
        <f t="shared" si="67"/>
        <v>63.8</v>
      </c>
      <c r="J472" s="13">
        <f t="shared" si="68"/>
        <v>5104</v>
      </c>
      <c r="K472" s="12"/>
      <c r="L472" s="3"/>
      <c r="M472" s="3"/>
    </row>
    <row r="473" spans="1:13" ht="30">
      <c r="A473" s="6" t="s">
        <v>1018</v>
      </c>
      <c r="B473" s="6" t="s">
        <v>1269</v>
      </c>
      <c r="C473" s="6" t="s">
        <v>1158</v>
      </c>
      <c r="D473" s="17" t="s">
        <v>462</v>
      </c>
      <c r="E473" s="6" t="s">
        <v>4</v>
      </c>
      <c r="F473" s="18">
        <f t="shared" si="66"/>
        <v>80</v>
      </c>
      <c r="G473" s="18">
        <v>80</v>
      </c>
      <c r="H473" s="14">
        <v>82.148269717010137</v>
      </c>
      <c r="I473" s="14">
        <f t="shared" si="67"/>
        <v>100.4</v>
      </c>
      <c r="J473" s="13">
        <f t="shared" si="68"/>
        <v>8032</v>
      </c>
      <c r="K473" s="12"/>
      <c r="L473" s="3"/>
      <c r="M473" s="3"/>
    </row>
    <row r="474" spans="1:13" ht="30">
      <c r="A474" s="6" t="s">
        <v>1019</v>
      </c>
      <c r="B474" s="6" t="s">
        <v>1268</v>
      </c>
      <c r="C474" s="6" t="s">
        <v>1158</v>
      </c>
      <c r="D474" s="17" t="s">
        <v>463</v>
      </c>
      <c r="E474" s="6" t="s">
        <v>4</v>
      </c>
      <c r="F474" s="18">
        <f t="shared" si="66"/>
        <v>10</v>
      </c>
      <c r="G474" s="18">
        <v>10</v>
      </c>
      <c r="H474" s="14">
        <v>20.378829372945848</v>
      </c>
      <c r="I474" s="14">
        <f t="shared" si="67"/>
        <v>24.9</v>
      </c>
      <c r="J474" s="13">
        <f t="shared" si="68"/>
        <v>249</v>
      </c>
      <c r="K474" s="12"/>
      <c r="L474" s="3"/>
      <c r="M474" s="3"/>
    </row>
    <row r="475" spans="1:13" ht="30">
      <c r="A475" s="6" t="s">
        <v>1020</v>
      </c>
      <c r="B475" s="6" t="s">
        <v>1267</v>
      </c>
      <c r="C475" s="6" t="s">
        <v>1158</v>
      </c>
      <c r="D475" s="17" t="s">
        <v>464</v>
      </c>
      <c r="E475" s="6" t="s">
        <v>4</v>
      </c>
      <c r="F475" s="18">
        <f t="shared" si="66"/>
        <v>20</v>
      </c>
      <c r="G475" s="18">
        <v>20</v>
      </c>
      <c r="H475" s="14">
        <v>28.729879570492628</v>
      </c>
      <c r="I475" s="14">
        <f t="shared" si="67"/>
        <v>35.11</v>
      </c>
      <c r="J475" s="13">
        <f t="shared" si="68"/>
        <v>702.2</v>
      </c>
      <c r="K475" s="12"/>
      <c r="L475" s="3"/>
      <c r="M475" s="3"/>
    </row>
    <row r="476" spans="1:13" ht="30">
      <c r="A476" s="6" t="s">
        <v>1021</v>
      </c>
      <c r="B476" s="6" t="s">
        <v>1266</v>
      </c>
      <c r="C476" s="6" t="s">
        <v>1158</v>
      </c>
      <c r="D476" s="17" t="s">
        <v>465</v>
      </c>
      <c r="E476" s="6" t="s">
        <v>4</v>
      </c>
      <c r="F476" s="18">
        <f t="shared" si="66"/>
        <v>20</v>
      </c>
      <c r="G476" s="18">
        <v>20</v>
      </c>
      <c r="H476" s="14">
        <v>38.100504635962629</v>
      </c>
      <c r="I476" s="14">
        <f t="shared" si="67"/>
        <v>46.57</v>
      </c>
      <c r="J476" s="13">
        <f t="shared" si="68"/>
        <v>931.4</v>
      </c>
      <c r="K476" s="12"/>
      <c r="L476" s="3"/>
      <c r="M476" s="3"/>
    </row>
    <row r="477" spans="1:13">
      <c r="A477" s="6" t="s">
        <v>1022</v>
      </c>
      <c r="B477" s="6" t="s">
        <v>1265</v>
      </c>
      <c r="C477" s="6" t="s">
        <v>1182</v>
      </c>
      <c r="D477" s="17" t="s">
        <v>466</v>
      </c>
      <c r="E477" s="6" t="s">
        <v>1132</v>
      </c>
      <c r="F477" s="18">
        <f t="shared" si="66"/>
        <v>12</v>
      </c>
      <c r="G477" s="18">
        <v>12</v>
      </c>
      <c r="H477" s="14">
        <v>6.8168261031272923</v>
      </c>
      <c r="I477" s="14">
        <f t="shared" si="67"/>
        <v>8.33</v>
      </c>
      <c r="J477" s="13">
        <f t="shared" si="68"/>
        <v>99.96</v>
      </c>
      <c r="K477" s="12"/>
      <c r="L477" s="3"/>
      <c r="M477" s="3"/>
    </row>
    <row r="478" spans="1:13">
      <c r="A478" s="6" t="s">
        <v>1023</v>
      </c>
      <c r="B478" s="6" t="s">
        <v>1264</v>
      </c>
      <c r="C478" s="6" t="s">
        <v>1158</v>
      </c>
      <c r="D478" s="17" t="s">
        <v>467</v>
      </c>
      <c r="E478" s="6" t="s">
        <v>4</v>
      </c>
      <c r="F478" s="18">
        <f t="shared" si="66"/>
        <v>12</v>
      </c>
      <c r="G478" s="18">
        <v>12</v>
      </c>
      <c r="H478" s="14">
        <v>37.717977014850511</v>
      </c>
      <c r="I478" s="14">
        <f t="shared" si="67"/>
        <v>46.1</v>
      </c>
      <c r="J478" s="13">
        <f t="shared" si="68"/>
        <v>553.20000000000005</v>
      </c>
      <c r="K478" s="12"/>
      <c r="L478" s="3"/>
      <c r="M478" s="3"/>
    </row>
    <row r="479" spans="1:13">
      <c r="A479" s="6" t="s">
        <v>1024</v>
      </c>
      <c r="B479" s="6" t="s">
        <v>1263</v>
      </c>
      <c r="C479" s="6" t="s">
        <v>1158</v>
      </c>
      <c r="D479" s="17" t="s">
        <v>468</v>
      </c>
      <c r="E479" s="6" t="s">
        <v>1144</v>
      </c>
      <c r="F479" s="18">
        <f t="shared" si="66"/>
        <v>108</v>
      </c>
      <c r="G479" s="18">
        <v>108</v>
      </c>
      <c r="H479" s="14">
        <v>68.061377807895795</v>
      </c>
      <c r="I479" s="14">
        <f t="shared" si="67"/>
        <v>83.19</v>
      </c>
      <c r="J479" s="13">
        <f t="shared" si="68"/>
        <v>8984.52</v>
      </c>
      <c r="K479" s="12"/>
      <c r="L479" s="3"/>
      <c r="M479" s="3"/>
    </row>
    <row r="480" spans="1:13" ht="30">
      <c r="A480" s="6" t="s">
        <v>1025</v>
      </c>
      <c r="B480" s="6" t="s">
        <v>1262</v>
      </c>
      <c r="C480" s="6" t="s">
        <v>1158</v>
      </c>
      <c r="D480" s="17" t="s">
        <v>469</v>
      </c>
      <c r="E480" s="6" t="s">
        <v>1129</v>
      </c>
      <c r="F480" s="18">
        <f t="shared" si="66"/>
        <v>10</v>
      </c>
      <c r="G480" s="18">
        <v>10</v>
      </c>
      <c r="H480" s="14">
        <v>104.15388535700714</v>
      </c>
      <c r="I480" s="14">
        <f t="shared" si="67"/>
        <v>127.3</v>
      </c>
      <c r="J480" s="13">
        <f t="shared" si="68"/>
        <v>1273</v>
      </c>
      <c r="K480" s="12"/>
      <c r="L480" s="3"/>
      <c r="M480" s="3"/>
    </row>
    <row r="481" spans="1:13">
      <c r="A481" s="6" t="s">
        <v>1026</v>
      </c>
      <c r="B481" s="6" t="s">
        <v>1261</v>
      </c>
      <c r="C481" s="6" t="s">
        <v>1182</v>
      </c>
      <c r="D481" s="17" t="s">
        <v>470</v>
      </c>
      <c r="E481" s="6" t="s">
        <v>1138</v>
      </c>
      <c r="F481" s="18">
        <f t="shared" si="66"/>
        <v>168</v>
      </c>
      <c r="G481" s="18">
        <v>168</v>
      </c>
      <c r="H481" s="14">
        <v>350.60253170869873</v>
      </c>
      <c r="I481" s="14">
        <f t="shared" si="67"/>
        <v>428.54</v>
      </c>
      <c r="J481" s="13">
        <f t="shared" si="68"/>
        <v>71994.720000000001</v>
      </c>
      <c r="K481" s="12"/>
      <c r="L481" s="3"/>
      <c r="M481" s="3"/>
    </row>
    <row r="482" spans="1:13">
      <c r="A482" s="6" t="s">
        <v>1027</v>
      </c>
      <c r="B482" s="6">
        <v>39914</v>
      </c>
      <c r="C482" s="6" t="s">
        <v>1158</v>
      </c>
      <c r="D482" s="17" t="s">
        <v>471</v>
      </c>
      <c r="E482" s="6" t="s">
        <v>5</v>
      </c>
      <c r="F482" s="18">
        <f t="shared" si="66"/>
        <v>20</v>
      </c>
      <c r="G482" s="18">
        <v>20</v>
      </c>
      <c r="H482" s="14">
        <v>229.45504510737828</v>
      </c>
      <c r="I482" s="14">
        <f t="shared" si="67"/>
        <v>280.45999999999998</v>
      </c>
      <c r="J482" s="13">
        <f t="shared" si="68"/>
        <v>5609.2</v>
      </c>
      <c r="K482" s="12"/>
      <c r="L482" s="3"/>
      <c r="M482" s="3"/>
    </row>
    <row r="483" spans="1:13">
      <c r="A483" s="6" t="s">
        <v>1028</v>
      </c>
      <c r="B483" s="6" t="s">
        <v>1260</v>
      </c>
      <c r="C483" s="6" t="s">
        <v>1182</v>
      </c>
      <c r="D483" s="17" t="s">
        <v>472</v>
      </c>
      <c r="E483" s="6" t="s">
        <v>1138</v>
      </c>
      <c r="F483" s="18">
        <f t="shared" si="66"/>
        <v>15</v>
      </c>
      <c r="G483" s="18">
        <v>15</v>
      </c>
      <c r="H483" s="14">
        <v>7.601441904648877</v>
      </c>
      <c r="I483" s="14">
        <f t="shared" si="67"/>
        <v>9.2899999999999991</v>
      </c>
      <c r="J483" s="13">
        <f t="shared" si="68"/>
        <v>139.35</v>
      </c>
      <c r="K483" s="12"/>
      <c r="L483" s="3"/>
      <c r="M483" s="3"/>
    </row>
    <row r="484" spans="1:13">
      <c r="A484" s="6" t="s">
        <v>1029</v>
      </c>
      <c r="B484" s="6" t="s">
        <v>1259</v>
      </c>
      <c r="C484" s="6" t="s">
        <v>1182</v>
      </c>
      <c r="D484" s="17" t="s">
        <v>473</v>
      </c>
      <c r="E484" s="6" t="s">
        <v>1138</v>
      </c>
      <c r="F484" s="18">
        <f t="shared" si="66"/>
        <v>110</v>
      </c>
      <c r="G484" s="18">
        <v>110</v>
      </c>
      <c r="H484" s="14">
        <v>8.0426372623630389</v>
      </c>
      <c r="I484" s="14">
        <f t="shared" si="67"/>
        <v>9.83</v>
      </c>
      <c r="J484" s="13">
        <f t="shared" si="68"/>
        <v>1081.3</v>
      </c>
      <c r="K484" s="12"/>
      <c r="L484" s="3"/>
      <c r="M484" s="3"/>
    </row>
    <row r="485" spans="1:13">
      <c r="A485" s="6" t="s">
        <v>1030</v>
      </c>
      <c r="B485" s="6" t="s">
        <v>1258</v>
      </c>
      <c r="C485" s="6" t="s">
        <v>1182</v>
      </c>
      <c r="D485" s="17" t="s">
        <v>474</v>
      </c>
      <c r="E485" s="6" t="s">
        <v>1138</v>
      </c>
      <c r="F485" s="18">
        <f t="shared" si="66"/>
        <v>24</v>
      </c>
      <c r="G485" s="18">
        <v>24</v>
      </c>
      <c r="H485" s="14">
        <v>8.0989600739861238</v>
      </c>
      <c r="I485" s="14">
        <f t="shared" si="67"/>
        <v>9.89</v>
      </c>
      <c r="J485" s="13">
        <f t="shared" si="68"/>
        <v>237.36</v>
      </c>
      <c r="K485" s="12"/>
      <c r="L485" s="3"/>
      <c r="M485" s="3"/>
    </row>
    <row r="486" spans="1:13">
      <c r="A486" s="6" t="s">
        <v>1031</v>
      </c>
      <c r="B486" s="6" t="s">
        <v>1257</v>
      </c>
      <c r="C486" s="6" t="s">
        <v>1182</v>
      </c>
      <c r="D486" s="17" t="s">
        <v>475</v>
      </c>
      <c r="E486" s="6" t="s">
        <v>1138</v>
      </c>
      <c r="F486" s="18">
        <f t="shared" si="66"/>
        <v>110</v>
      </c>
      <c r="G486" s="18">
        <v>110</v>
      </c>
      <c r="H486" s="14">
        <v>8.0332501270925256</v>
      </c>
      <c r="I486" s="14">
        <f t="shared" si="67"/>
        <v>9.81</v>
      </c>
      <c r="J486" s="13">
        <f t="shared" si="68"/>
        <v>1079.0999999999999</v>
      </c>
      <c r="K486" s="12"/>
      <c r="L486" s="3"/>
      <c r="M486" s="3"/>
    </row>
    <row r="487" spans="1:13">
      <c r="A487" s="6" t="s">
        <v>1032</v>
      </c>
      <c r="B487" s="6" t="s">
        <v>1256</v>
      </c>
      <c r="C487" s="6" t="s">
        <v>1255</v>
      </c>
      <c r="D487" s="17" t="s">
        <v>476</v>
      </c>
      <c r="E487" s="6" t="s">
        <v>4</v>
      </c>
      <c r="F487" s="18">
        <f t="shared" si="66"/>
        <v>61</v>
      </c>
      <c r="G487" s="18">
        <v>61</v>
      </c>
      <c r="H487" s="14">
        <v>71.38</v>
      </c>
      <c r="I487" s="14">
        <f t="shared" si="67"/>
        <v>87.24</v>
      </c>
      <c r="J487" s="13">
        <f t="shared" si="68"/>
        <v>5321.64</v>
      </c>
      <c r="K487" s="12"/>
      <c r="L487" s="3"/>
      <c r="M487" s="3"/>
    </row>
    <row r="488" spans="1:13">
      <c r="A488" s="6" t="s">
        <v>1033</v>
      </c>
      <c r="B488" s="6" t="s">
        <v>1254</v>
      </c>
      <c r="C488" s="6" t="s">
        <v>1173</v>
      </c>
      <c r="D488" s="17" t="s">
        <v>477</v>
      </c>
      <c r="E488" s="6" t="s">
        <v>4</v>
      </c>
      <c r="F488" s="18">
        <f t="shared" ref="F488:F519" si="69">TRUNC(G488,2)</f>
        <v>5</v>
      </c>
      <c r="G488" s="18">
        <v>5</v>
      </c>
      <c r="H488" s="14">
        <v>1351.3083933782036</v>
      </c>
      <c r="I488" s="14">
        <f t="shared" ref="I488:I519" si="70">TRUNC(H488*(1+$J$2),2)</f>
        <v>1651.7</v>
      </c>
      <c r="J488" s="13">
        <f t="shared" ref="J488:J519" si="71">TRUNC(I488*F488,2)</f>
        <v>8258.5</v>
      </c>
      <c r="K488" s="12"/>
      <c r="L488" s="3"/>
      <c r="M488" s="3"/>
    </row>
    <row r="489" spans="1:13">
      <c r="A489" s="6" t="s">
        <v>1034</v>
      </c>
      <c r="B489" s="6" t="s">
        <v>1253</v>
      </c>
      <c r="C489" s="6" t="s">
        <v>1173</v>
      </c>
      <c r="D489" s="17" t="s">
        <v>478</v>
      </c>
      <c r="E489" s="6" t="s">
        <v>4</v>
      </c>
      <c r="F489" s="18">
        <f t="shared" si="69"/>
        <v>1</v>
      </c>
      <c r="G489" s="18">
        <v>1</v>
      </c>
      <c r="H489" s="14">
        <v>2420.1406271496107</v>
      </c>
      <c r="I489" s="14">
        <f t="shared" si="70"/>
        <v>2958.13</v>
      </c>
      <c r="J489" s="13">
        <f t="shared" si="71"/>
        <v>2958.13</v>
      </c>
      <c r="K489" s="12"/>
      <c r="L489" s="3"/>
      <c r="M489" s="3"/>
    </row>
    <row r="490" spans="1:13">
      <c r="A490" s="6" t="s">
        <v>1035</v>
      </c>
      <c r="B490" s="6" t="s">
        <v>1252</v>
      </c>
      <c r="C490" s="6" t="s">
        <v>1173</v>
      </c>
      <c r="D490" s="17" t="s">
        <v>479</v>
      </c>
      <c r="E490" s="6" t="s">
        <v>4</v>
      </c>
      <c r="F490" s="18">
        <f t="shared" si="69"/>
        <v>11</v>
      </c>
      <c r="G490" s="18">
        <v>11</v>
      </c>
      <c r="H490" s="14">
        <v>213.76644675428145</v>
      </c>
      <c r="I490" s="14">
        <f t="shared" si="70"/>
        <v>261.27999999999997</v>
      </c>
      <c r="J490" s="13">
        <f t="shared" si="71"/>
        <v>2874.08</v>
      </c>
      <c r="K490" s="12"/>
      <c r="L490" s="3"/>
      <c r="M490" s="3"/>
    </row>
    <row r="491" spans="1:13">
      <c r="A491" s="6" t="s">
        <v>1036</v>
      </c>
      <c r="B491" s="6" t="s">
        <v>1251</v>
      </c>
      <c r="C491" s="6" t="s">
        <v>1173</v>
      </c>
      <c r="D491" s="17" t="s">
        <v>480</v>
      </c>
      <c r="E491" s="6" t="s">
        <v>4</v>
      </c>
      <c r="F491" s="18">
        <f t="shared" si="69"/>
        <v>11</v>
      </c>
      <c r="G491" s="18">
        <v>11</v>
      </c>
      <c r="H491" s="14">
        <v>213.76644675428145</v>
      </c>
      <c r="I491" s="14">
        <f t="shared" si="70"/>
        <v>261.27999999999997</v>
      </c>
      <c r="J491" s="13">
        <f t="shared" si="71"/>
        <v>2874.08</v>
      </c>
      <c r="K491" s="12"/>
      <c r="L491" s="3"/>
      <c r="M491" s="3"/>
    </row>
    <row r="492" spans="1:13">
      <c r="A492" s="6" t="s">
        <v>1037</v>
      </c>
      <c r="B492" s="6" t="s">
        <v>1250</v>
      </c>
      <c r="C492" s="6" t="s">
        <v>1173</v>
      </c>
      <c r="D492" s="17" t="s">
        <v>481</v>
      </c>
      <c r="E492" s="6" t="s">
        <v>4</v>
      </c>
      <c r="F492" s="18">
        <f t="shared" si="69"/>
        <v>32</v>
      </c>
      <c r="G492" s="18">
        <v>32</v>
      </c>
      <c r="H492" s="14">
        <v>418.23870017142025</v>
      </c>
      <c r="I492" s="14">
        <f t="shared" si="70"/>
        <v>511.21</v>
      </c>
      <c r="J492" s="13">
        <f t="shared" si="71"/>
        <v>16358.72</v>
      </c>
      <c r="K492" s="12"/>
      <c r="L492" s="3"/>
      <c r="M492" s="3"/>
    </row>
    <row r="493" spans="1:13">
      <c r="A493" s="6" t="s">
        <v>1038</v>
      </c>
      <c r="B493" s="6" t="s">
        <v>1249</v>
      </c>
      <c r="C493" s="6" t="s">
        <v>1173</v>
      </c>
      <c r="D493" s="17" t="s">
        <v>482</v>
      </c>
      <c r="E493" s="6" t="s">
        <v>4</v>
      </c>
      <c r="F493" s="18">
        <f t="shared" si="69"/>
        <v>9</v>
      </c>
      <c r="G493" s="18">
        <v>9</v>
      </c>
      <c r="H493" s="14">
        <v>678.47611361141503</v>
      </c>
      <c r="I493" s="14">
        <f t="shared" si="70"/>
        <v>829.3</v>
      </c>
      <c r="J493" s="13">
        <f t="shared" si="71"/>
        <v>7463.7</v>
      </c>
      <c r="K493" s="12"/>
      <c r="L493" s="3"/>
      <c r="M493" s="3"/>
    </row>
    <row r="494" spans="1:13">
      <c r="A494" s="6" t="s">
        <v>1039</v>
      </c>
      <c r="B494" s="6" t="s">
        <v>1248</v>
      </c>
      <c r="C494" s="6" t="s">
        <v>1173</v>
      </c>
      <c r="D494" s="17" t="s">
        <v>483</v>
      </c>
      <c r="E494" s="6" t="s">
        <v>3</v>
      </c>
      <c r="F494" s="18">
        <f t="shared" si="69"/>
        <v>4</v>
      </c>
      <c r="G494" s="18">
        <v>4</v>
      </c>
      <c r="H494" s="14">
        <v>752.82966030855641</v>
      </c>
      <c r="I494" s="14">
        <f t="shared" si="70"/>
        <v>920.18</v>
      </c>
      <c r="J494" s="13">
        <f t="shared" si="71"/>
        <v>3680.72</v>
      </c>
      <c r="K494" s="12"/>
      <c r="L494" s="3"/>
      <c r="M494" s="3"/>
    </row>
    <row r="495" spans="1:13">
      <c r="A495" s="6" t="s">
        <v>1040</v>
      </c>
      <c r="B495" s="6" t="s">
        <v>1247</v>
      </c>
      <c r="C495" s="6" t="s">
        <v>1173</v>
      </c>
      <c r="D495" s="17" t="s">
        <v>484</v>
      </c>
      <c r="E495" s="6" t="s">
        <v>4</v>
      </c>
      <c r="F495" s="18">
        <f t="shared" si="69"/>
        <v>12</v>
      </c>
      <c r="G495" s="18">
        <v>12</v>
      </c>
      <c r="H495" s="14">
        <v>678.47611361141503</v>
      </c>
      <c r="I495" s="14">
        <f t="shared" si="70"/>
        <v>829.3</v>
      </c>
      <c r="J495" s="13">
        <f t="shared" si="71"/>
        <v>9951.6</v>
      </c>
      <c r="K495" s="12"/>
      <c r="L495" s="3"/>
      <c r="M495" s="3"/>
    </row>
    <row r="496" spans="1:13">
      <c r="A496" s="6" t="s">
        <v>1041</v>
      </c>
      <c r="B496" s="6" t="s">
        <v>1246</v>
      </c>
      <c r="C496" s="6" t="s">
        <v>1173</v>
      </c>
      <c r="D496" s="17" t="s">
        <v>485</v>
      </c>
      <c r="E496" s="6" t="s">
        <v>4</v>
      </c>
      <c r="F496" s="18">
        <f t="shared" si="69"/>
        <v>15</v>
      </c>
      <c r="G496" s="18">
        <v>15</v>
      </c>
      <c r="H496" s="14">
        <v>1208.2451338285473</v>
      </c>
      <c r="I496" s="14">
        <f t="shared" si="70"/>
        <v>1476.83</v>
      </c>
      <c r="J496" s="13">
        <f t="shared" si="71"/>
        <v>22152.45</v>
      </c>
      <c r="K496" s="12"/>
      <c r="L496" s="3"/>
      <c r="M496" s="3"/>
    </row>
    <row r="497" spans="1:13">
      <c r="A497" s="6" t="s">
        <v>1042</v>
      </c>
      <c r="B497" s="6" t="s">
        <v>1245</v>
      </c>
      <c r="C497" s="6" t="s">
        <v>1173</v>
      </c>
      <c r="D497" s="17" t="s">
        <v>486</v>
      </c>
      <c r="E497" s="6" t="s">
        <v>4</v>
      </c>
      <c r="F497" s="18">
        <f t="shared" si="69"/>
        <v>46</v>
      </c>
      <c r="G497" s="18">
        <v>46</v>
      </c>
      <c r="H497" s="14">
        <v>1282.5986805256887</v>
      </c>
      <c r="I497" s="14">
        <f t="shared" si="70"/>
        <v>1567.72</v>
      </c>
      <c r="J497" s="13">
        <f t="shared" si="71"/>
        <v>72115.12</v>
      </c>
      <c r="K497" s="12"/>
      <c r="L497" s="3"/>
      <c r="M497" s="3"/>
    </row>
    <row r="498" spans="1:13">
      <c r="A498" s="6" t="s">
        <v>1043</v>
      </c>
      <c r="B498" s="6" t="s">
        <v>1244</v>
      </c>
      <c r="C498" s="6" t="s">
        <v>1173</v>
      </c>
      <c r="D498" s="17" t="s">
        <v>487</v>
      </c>
      <c r="E498" s="6" t="s">
        <v>4</v>
      </c>
      <c r="F498" s="18">
        <f t="shared" si="69"/>
        <v>73</v>
      </c>
      <c r="G498" s="18">
        <v>73</v>
      </c>
      <c r="H498" s="14">
        <v>232.35483342856679</v>
      </c>
      <c r="I498" s="14">
        <f t="shared" si="70"/>
        <v>284</v>
      </c>
      <c r="J498" s="13">
        <f t="shared" si="71"/>
        <v>20732</v>
      </c>
      <c r="K498" s="12"/>
      <c r="L498" s="3"/>
      <c r="M498" s="3"/>
    </row>
    <row r="499" spans="1:13">
      <c r="A499" s="6" t="s">
        <v>1044</v>
      </c>
      <c r="B499" s="6" t="s">
        <v>1243</v>
      </c>
      <c r="C499" s="6" t="s">
        <v>1173</v>
      </c>
      <c r="D499" s="17" t="s">
        <v>488</v>
      </c>
      <c r="E499" s="6" t="s">
        <v>4</v>
      </c>
      <c r="F499" s="18">
        <f t="shared" si="69"/>
        <v>1</v>
      </c>
      <c r="G499" s="18">
        <v>1</v>
      </c>
      <c r="H499" s="14">
        <v>19629.336328045323</v>
      </c>
      <c r="I499" s="14">
        <f t="shared" si="70"/>
        <v>23992.93</v>
      </c>
      <c r="J499" s="13">
        <f t="shared" si="71"/>
        <v>23992.93</v>
      </c>
      <c r="K499" s="12"/>
      <c r="L499" s="3"/>
      <c r="M499" s="3"/>
    </row>
    <row r="500" spans="1:13">
      <c r="A500" s="6" t="s">
        <v>1045</v>
      </c>
      <c r="B500" s="6" t="s">
        <v>1242</v>
      </c>
      <c r="C500" s="6" t="s">
        <v>1173</v>
      </c>
      <c r="D500" s="17" t="s">
        <v>489</v>
      </c>
      <c r="E500" s="6" t="s">
        <v>3</v>
      </c>
      <c r="F500" s="18">
        <f t="shared" si="69"/>
        <v>44</v>
      </c>
      <c r="G500" s="18">
        <v>44</v>
      </c>
      <c r="H500" s="14">
        <v>8.0301830432912684</v>
      </c>
      <c r="I500" s="14">
        <f t="shared" si="70"/>
        <v>9.81</v>
      </c>
      <c r="J500" s="13">
        <f t="shared" si="71"/>
        <v>431.64</v>
      </c>
      <c r="K500" s="12"/>
      <c r="L500" s="3"/>
      <c r="M500" s="3"/>
    </row>
    <row r="501" spans="1:13">
      <c r="A501" s="6" t="s">
        <v>1046</v>
      </c>
      <c r="B501" s="6" t="s">
        <v>1241</v>
      </c>
      <c r="C501" s="6" t="s">
        <v>1173</v>
      </c>
      <c r="D501" s="17" t="s">
        <v>490</v>
      </c>
      <c r="E501" s="6" t="s">
        <v>3</v>
      </c>
      <c r="F501" s="18">
        <f t="shared" si="69"/>
        <v>28</v>
      </c>
      <c r="G501" s="18">
        <v>28</v>
      </c>
      <c r="H501" s="14">
        <v>23.272660116205252</v>
      </c>
      <c r="I501" s="14">
        <f t="shared" si="70"/>
        <v>28.44</v>
      </c>
      <c r="J501" s="13">
        <f t="shared" si="71"/>
        <v>796.32</v>
      </c>
      <c r="K501" s="12"/>
      <c r="L501" s="3"/>
      <c r="M501" s="3"/>
    </row>
    <row r="502" spans="1:13">
      <c r="A502" s="6" t="s">
        <v>1047</v>
      </c>
      <c r="B502" s="6" t="s">
        <v>1240</v>
      </c>
      <c r="C502" s="6" t="s">
        <v>1173</v>
      </c>
      <c r="D502" s="17" t="s">
        <v>491</v>
      </c>
      <c r="E502" s="6" t="s">
        <v>3</v>
      </c>
      <c r="F502" s="18">
        <f t="shared" si="69"/>
        <v>12</v>
      </c>
      <c r="G502" s="18">
        <v>12</v>
      </c>
      <c r="H502" s="14">
        <v>25.744915543885202</v>
      </c>
      <c r="I502" s="14">
        <f t="shared" si="70"/>
        <v>31.46</v>
      </c>
      <c r="J502" s="13">
        <f t="shared" si="71"/>
        <v>377.52</v>
      </c>
      <c r="K502" s="12"/>
      <c r="L502" s="3"/>
      <c r="M502" s="3"/>
    </row>
    <row r="503" spans="1:13">
      <c r="A503" s="6" t="s">
        <v>1048</v>
      </c>
      <c r="B503" s="6" t="s">
        <v>1239</v>
      </c>
      <c r="C503" s="6" t="s">
        <v>1173</v>
      </c>
      <c r="D503" s="28" t="s">
        <v>492</v>
      </c>
      <c r="E503" s="6" t="s">
        <v>1145</v>
      </c>
      <c r="F503" s="18">
        <f t="shared" si="69"/>
        <v>20</v>
      </c>
      <c r="G503" s="18">
        <v>20</v>
      </c>
      <c r="H503" s="14">
        <v>29.090825145256563</v>
      </c>
      <c r="I503" s="14">
        <f t="shared" si="70"/>
        <v>35.549999999999997</v>
      </c>
      <c r="J503" s="13">
        <f t="shared" si="71"/>
        <v>711</v>
      </c>
      <c r="K503" s="12"/>
      <c r="L503" s="3"/>
      <c r="M503" s="3"/>
    </row>
    <row r="504" spans="1:13">
      <c r="A504" s="6" t="s">
        <v>1049</v>
      </c>
      <c r="B504" s="6" t="s">
        <v>1238</v>
      </c>
      <c r="C504" s="6" t="s">
        <v>1173</v>
      </c>
      <c r="D504" s="28" t="s">
        <v>493</v>
      </c>
      <c r="E504" s="6" t="s">
        <v>1145</v>
      </c>
      <c r="F504" s="18">
        <f t="shared" si="69"/>
        <v>30</v>
      </c>
      <c r="G504" s="18">
        <v>30</v>
      </c>
      <c r="H504" s="14">
        <v>87.783656069312542</v>
      </c>
      <c r="I504" s="14">
        <f t="shared" si="70"/>
        <v>107.29</v>
      </c>
      <c r="J504" s="13">
        <f t="shared" si="71"/>
        <v>3218.7</v>
      </c>
      <c r="K504" s="12"/>
      <c r="L504" s="3"/>
      <c r="M504" s="3"/>
    </row>
    <row r="505" spans="1:13">
      <c r="A505" s="6" t="s">
        <v>1050</v>
      </c>
      <c r="B505" s="6" t="s">
        <v>1237</v>
      </c>
      <c r="C505" s="6" t="s">
        <v>1173</v>
      </c>
      <c r="D505" s="28" t="s">
        <v>494</v>
      </c>
      <c r="E505" s="6" t="s">
        <v>1143</v>
      </c>
      <c r="F505" s="18">
        <f t="shared" si="69"/>
        <v>18</v>
      </c>
      <c r="G505" s="18">
        <v>18</v>
      </c>
      <c r="H505" s="14">
        <v>27.501518084605166</v>
      </c>
      <c r="I505" s="14">
        <f t="shared" si="70"/>
        <v>33.61</v>
      </c>
      <c r="J505" s="13">
        <f t="shared" si="71"/>
        <v>604.98</v>
      </c>
      <c r="K505" s="12"/>
      <c r="L505" s="3"/>
      <c r="M505" s="3"/>
    </row>
    <row r="506" spans="1:13">
      <c r="A506" s="6" t="s">
        <v>1051</v>
      </c>
      <c r="B506" s="6" t="s">
        <v>1236</v>
      </c>
      <c r="C506" s="6" t="s">
        <v>1173</v>
      </c>
      <c r="D506" s="28" t="s">
        <v>495</v>
      </c>
      <c r="E506" s="6" t="s">
        <v>1143</v>
      </c>
      <c r="F506" s="18">
        <f t="shared" si="69"/>
        <v>20</v>
      </c>
      <c r="G506" s="18">
        <v>20</v>
      </c>
      <c r="H506" s="14">
        <v>107.77546593750643</v>
      </c>
      <c r="I506" s="14">
        <f t="shared" si="70"/>
        <v>131.72999999999999</v>
      </c>
      <c r="J506" s="13">
        <f t="shared" si="71"/>
        <v>2634.6</v>
      </c>
      <c r="K506" s="12"/>
      <c r="L506" s="3"/>
      <c r="M506" s="3"/>
    </row>
    <row r="507" spans="1:13">
      <c r="A507" s="6" t="s">
        <v>1052</v>
      </c>
      <c r="B507" s="6" t="s">
        <v>1235</v>
      </c>
      <c r="C507" s="6" t="s">
        <v>1173</v>
      </c>
      <c r="D507" s="28" t="s">
        <v>496</v>
      </c>
      <c r="E507" s="6" t="s">
        <v>1143</v>
      </c>
      <c r="F507" s="18">
        <f t="shared" si="69"/>
        <v>10</v>
      </c>
      <c r="G507" s="18">
        <v>10</v>
      </c>
      <c r="H507" s="14">
        <v>54.519738115678912</v>
      </c>
      <c r="I507" s="14">
        <f t="shared" si="70"/>
        <v>66.63</v>
      </c>
      <c r="J507" s="13">
        <f t="shared" si="71"/>
        <v>666.3</v>
      </c>
      <c r="K507" s="12"/>
      <c r="L507" s="3"/>
      <c r="M507" s="3"/>
    </row>
    <row r="508" spans="1:13">
      <c r="A508" s="6" t="s">
        <v>1053</v>
      </c>
      <c r="B508" s="6" t="s">
        <v>1234</v>
      </c>
      <c r="C508" s="6" t="s">
        <v>1173</v>
      </c>
      <c r="D508" s="28" t="s">
        <v>497</v>
      </c>
      <c r="E508" s="6" t="s">
        <v>1143</v>
      </c>
      <c r="F508" s="18">
        <f t="shared" si="69"/>
        <v>4</v>
      </c>
      <c r="G508" s="18">
        <v>4</v>
      </c>
      <c r="H508" s="14">
        <v>46.470966685713364</v>
      </c>
      <c r="I508" s="14">
        <f t="shared" si="70"/>
        <v>56.8</v>
      </c>
      <c r="J508" s="13">
        <f t="shared" si="71"/>
        <v>227.2</v>
      </c>
      <c r="K508" s="12"/>
      <c r="L508" s="3"/>
      <c r="M508" s="3"/>
    </row>
    <row r="509" spans="1:13">
      <c r="A509" s="6" t="s">
        <v>1054</v>
      </c>
      <c r="B509" s="6" t="s">
        <v>1233</v>
      </c>
      <c r="C509" s="6" t="s">
        <v>1173</v>
      </c>
      <c r="D509" s="28" t="s">
        <v>498</v>
      </c>
      <c r="E509" s="6" t="s">
        <v>1143</v>
      </c>
      <c r="F509" s="18">
        <f t="shared" si="69"/>
        <v>61</v>
      </c>
      <c r="G509" s="18">
        <v>61</v>
      </c>
      <c r="H509" s="14">
        <v>159.93447894555112</v>
      </c>
      <c r="I509" s="14">
        <f t="shared" si="70"/>
        <v>195.48</v>
      </c>
      <c r="J509" s="13">
        <f t="shared" si="71"/>
        <v>11924.28</v>
      </c>
      <c r="K509" s="12"/>
      <c r="L509" s="3"/>
      <c r="M509" s="3"/>
    </row>
    <row r="510" spans="1:13">
      <c r="A510" s="6" t="s">
        <v>1055</v>
      </c>
      <c r="B510" s="6" t="s">
        <v>1232</v>
      </c>
      <c r="C510" s="6" t="s">
        <v>1173</v>
      </c>
      <c r="D510" s="28" t="s">
        <v>499</v>
      </c>
      <c r="E510" s="6" t="s">
        <v>1146</v>
      </c>
      <c r="F510" s="18">
        <f t="shared" si="69"/>
        <v>2</v>
      </c>
      <c r="G510" s="18">
        <v>2</v>
      </c>
      <c r="H510" s="14">
        <v>1526.1623111188496</v>
      </c>
      <c r="I510" s="14">
        <f t="shared" si="70"/>
        <v>1865.42</v>
      </c>
      <c r="J510" s="13">
        <f t="shared" si="71"/>
        <v>3730.84</v>
      </c>
      <c r="K510" s="12"/>
      <c r="L510" s="3"/>
      <c r="M510" s="3"/>
    </row>
    <row r="511" spans="1:13">
      <c r="A511" s="6" t="s">
        <v>1056</v>
      </c>
      <c r="B511" s="6" t="s">
        <v>1231</v>
      </c>
      <c r="C511" s="6" t="s">
        <v>1182</v>
      </c>
      <c r="D511" s="28" t="s">
        <v>500</v>
      </c>
      <c r="E511" s="6" t="s">
        <v>1132</v>
      </c>
      <c r="F511" s="18">
        <f t="shared" si="69"/>
        <v>48</v>
      </c>
      <c r="G511" s="18">
        <v>48</v>
      </c>
      <c r="H511" s="14">
        <v>49.556638873644729</v>
      </c>
      <c r="I511" s="14">
        <f t="shared" si="70"/>
        <v>60.57</v>
      </c>
      <c r="J511" s="13">
        <f t="shared" si="71"/>
        <v>2907.36</v>
      </c>
      <c r="K511" s="12"/>
      <c r="L511" s="3"/>
      <c r="M511" s="3"/>
    </row>
    <row r="512" spans="1:13">
      <c r="A512" s="6" t="s">
        <v>1057</v>
      </c>
      <c r="B512" s="6" t="s">
        <v>1230</v>
      </c>
      <c r="C512" s="6" t="s">
        <v>1173</v>
      </c>
      <c r="D512" s="28" t="s">
        <v>501</v>
      </c>
      <c r="E512" s="6" t="s">
        <v>1147</v>
      </c>
      <c r="F512" s="18">
        <f t="shared" si="69"/>
        <v>8</v>
      </c>
      <c r="G512" s="18">
        <v>8</v>
      </c>
      <c r="H512" s="14">
        <v>1184.9631795190051</v>
      </c>
      <c r="I512" s="14">
        <f t="shared" si="70"/>
        <v>1448.38</v>
      </c>
      <c r="J512" s="13">
        <f t="shared" si="71"/>
        <v>11587.04</v>
      </c>
      <c r="K512" s="12"/>
      <c r="L512" s="3"/>
      <c r="M512" s="3"/>
    </row>
    <row r="513" spans="1:13">
      <c r="A513" s="6" t="s">
        <v>1058</v>
      </c>
      <c r="B513" s="6" t="s">
        <v>1229</v>
      </c>
      <c r="C513" s="6" t="s">
        <v>1173</v>
      </c>
      <c r="D513" s="28" t="s">
        <v>502</v>
      </c>
      <c r="E513" s="6" t="s">
        <v>3</v>
      </c>
      <c r="F513" s="16">
        <f t="shared" si="69"/>
        <v>1000</v>
      </c>
      <c r="G513" s="18">
        <v>1000</v>
      </c>
      <c r="H513" s="14">
        <v>4.3589766751199139</v>
      </c>
      <c r="I513" s="14">
        <f t="shared" si="70"/>
        <v>5.32</v>
      </c>
      <c r="J513" s="13">
        <f t="shared" si="71"/>
        <v>5320</v>
      </c>
      <c r="K513" s="12"/>
      <c r="L513" s="3"/>
      <c r="M513" s="3"/>
    </row>
    <row r="514" spans="1:13">
      <c r="A514" s="6" t="s">
        <v>1059</v>
      </c>
      <c r="B514" s="6" t="s">
        <v>1228</v>
      </c>
      <c r="C514" s="6" t="s">
        <v>1173</v>
      </c>
      <c r="D514" s="28" t="s">
        <v>503</v>
      </c>
      <c r="E514" s="6" t="s">
        <v>4</v>
      </c>
      <c r="F514" s="16">
        <f t="shared" si="69"/>
        <v>13</v>
      </c>
      <c r="G514" s="18">
        <v>13</v>
      </c>
      <c r="H514" s="14">
        <v>2974.1418678856553</v>
      </c>
      <c r="I514" s="14">
        <f t="shared" si="70"/>
        <v>3635.29</v>
      </c>
      <c r="J514" s="13">
        <f t="shared" si="71"/>
        <v>47258.77</v>
      </c>
      <c r="K514" s="12"/>
      <c r="L514" s="3"/>
      <c r="M514" s="3"/>
    </row>
    <row r="515" spans="1:13">
      <c r="A515" s="7" t="s">
        <v>1060</v>
      </c>
      <c r="B515" s="7" t="s">
        <v>1227</v>
      </c>
      <c r="C515" s="7" t="s">
        <v>1173</v>
      </c>
      <c r="D515" s="33" t="s">
        <v>504</v>
      </c>
      <c r="E515" s="7" t="s">
        <v>4</v>
      </c>
      <c r="F515" s="18">
        <f t="shared" si="69"/>
        <v>4</v>
      </c>
      <c r="G515" s="18">
        <v>4</v>
      </c>
      <c r="H515" s="14">
        <v>244.31311434386805</v>
      </c>
      <c r="I515" s="32">
        <f t="shared" si="70"/>
        <v>298.62</v>
      </c>
      <c r="J515" s="31">
        <f t="shared" si="71"/>
        <v>1194.48</v>
      </c>
      <c r="K515" s="30"/>
      <c r="L515" s="29"/>
      <c r="M515" s="29"/>
    </row>
    <row r="516" spans="1:13">
      <c r="A516" s="7" t="s">
        <v>1061</v>
      </c>
      <c r="B516" s="7" t="s">
        <v>1226</v>
      </c>
      <c r="C516" s="7" t="s">
        <v>1173</v>
      </c>
      <c r="D516" s="33" t="s">
        <v>505</v>
      </c>
      <c r="E516" s="7" t="s">
        <v>4</v>
      </c>
      <c r="F516" s="18">
        <f t="shared" si="69"/>
        <v>1</v>
      </c>
      <c r="G516" s="18">
        <v>1</v>
      </c>
      <c r="H516" s="14">
        <v>244.31311434386805</v>
      </c>
      <c r="I516" s="32">
        <f t="shared" si="70"/>
        <v>298.62</v>
      </c>
      <c r="J516" s="31">
        <f t="shared" si="71"/>
        <v>298.62</v>
      </c>
      <c r="K516" s="30"/>
      <c r="L516" s="29"/>
      <c r="M516" s="29"/>
    </row>
    <row r="517" spans="1:13">
      <c r="A517" s="6" t="s">
        <v>1062</v>
      </c>
      <c r="B517" s="6" t="s">
        <v>1225</v>
      </c>
      <c r="C517" s="6" t="s">
        <v>1173</v>
      </c>
      <c r="D517" s="28" t="s">
        <v>506</v>
      </c>
      <c r="E517" s="6" t="s">
        <v>4</v>
      </c>
      <c r="F517" s="16">
        <f t="shared" si="69"/>
        <v>1</v>
      </c>
      <c r="G517" s="18">
        <v>1</v>
      </c>
      <c r="H517" s="14">
        <v>52524.150635771395</v>
      </c>
      <c r="I517" s="14">
        <f t="shared" si="70"/>
        <v>64200.26</v>
      </c>
      <c r="J517" s="13">
        <f t="shared" si="71"/>
        <v>64200.26</v>
      </c>
      <c r="K517" s="12"/>
      <c r="L517" s="3"/>
      <c r="M517" s="3"/>
    </row>
    <row r="518" spans="1:13">
      <c r="A518" s="27" t="s">
        <v>1063</v>
      </c>
      <c r="B518" s="6" t="s">
        <v>1224</v>
      </c>
      <c r="C518" s="6" t="s">
        <v>1173</v>
      </c>
      <c r="D518" s="28" t="s">
        <v>507</v>
      </c>
      <c r="E518" s="6" t="s">
        <v>4</v>
      </c>
      <c r="F518" s="16">
        <f t="shared" si="69"/>
        <v>5</v>
      </c>
      <c r="G518" s="18">
        <v>5</v>
      </c>
      <c r="H518" s="14">
        <v>53834.893851288885</v>
      </c>
      <c r="I518" s="14">
        <f t="shared" si="70"/>
        <v>65802.39</v>
      </c>
      <c r="J518" s="13">
        <f t="shared" si="71"/>
        <v>329011.95</v>
      </c>
      <c r="K518" s="12"/>
      <c r="L518" s="3"/>
      <c r="M518" s="3"/>
    </row>
    <row r="519" spans="1:13">
      <c r="A519" s="6" t="s">
        <v>1064</v>
      </c>
      <c r="B519" s="6" t="s">
        <v>1223</v>
      </c>
      <c r="C519" s="6" t="s">
        <v>1173</v>
      </c>
      <c r="D519" s="28" t="s">
        <v>508</v>
      </c>
      <c r="E519" s="6" t="s">
        <v>4</v>
      </c>
      <c r="F519" s="16">
        <f t="shared" si="69"/>
        <v>2</v>
      </c>
      <c r="G519" s="18">
        <v>2</v>
      </c>
      <c r="H519" s="14">
        <v>55935.381545483127</v>
      </c>
      <c r="I519" s="14">
        <f t="shared" si="70"/>
        <v>68369.81</v>
      </c>
      <c r="J519" s="13">
        <f t="shared" si="71"/>
        <v>136739.62</v>
      </c>
      <c r="K519" s="12"/>
      <c r="L519" s="3"/>
      <c r="M519" s="3"/>
    </row>
    <row r="520" spans="1:13">
      <c r="A520" s="6" t="s">
        <v>1065</v>
      </c>
      <c r="B520" s="6" t="s">
        <v>1222</v>
      </c>
      <c r="C520" s="6" t="s">
        <v>1173</v>
      </c>
      <c r="D520" s="28" t="s">
        <v>509</v>
      </c>
      <c r="E520" s="6" t="s">
        <v>4</v>
      </c>
      <c r="F520" s="16">
        <f t="shared" ref="F520:F526" si="72">TRUNC(G520,2)</f>
        <v>6</v>
      </c>
      <c r="G520" s="18">
        <v>6</v>
      </c>
      <c r="H520" s="14">
        <v>2796.0497221382225</v>
      </c>
      <c r="I520" s="14">
        <f t="shared" ref="I520:I526" si="73">TRUNC(H520*(1+$J$2),2)</f>
        <v>3417.61</v>
      </c>
      <c r="J520" s="13">
        <f t="shared" ref="J520:J526" si="74">TRUNC(I520*F520,2)</f>
        <v>20505.66</v>
      </c>
      <c r="K520" s="12"/>
      <c r="L520" s="3"/>
      <c r="M520" s="3"/>
    </row>
    <row r="521" spans="1:13">
      <c r="A521" s="6" t="s">
        <v>1066</v>
      </c>
      <c r="B521" s="6" t="s">
        <v>1221</v>
      </c>
      <c r="C521" s="6" t="s">
        <v>1173</v>
      </c>
      <c r="D521" s="28" t="s">
        <v>510</v>
      </c>
      <c r="E521" s="6" t="s">
        <v>4</v>
      </c>
      <c r="F521" s="16">
        <f t="shared" si="72"/>
        <v>4</v>
      </c>
      <c r="G521" s="18">
        <v>4</v>
      </c>
      <c r="H521" s="14">
        <v>3473.2236923099431</v>
      </c>
      <c r="I521" s="14">
        <f t="shared" si="73"/>
        <v>4245.32</v>
      </c>
      <c r="J521" s="13">
        <f t="shared" si="74"/>
        <v>16981.28</v>
      </c>
      <c r="K521" s="12"/>
      <c r="L521" s="3"/>
      <c r="M521" s="3"/>
    </row>
    <row r="522" spans="1:13">
      <c r="A522" s="6" t="s">
        <v>1067</v>
      </c>
      <c r="B522" s="6" t="s">
        <v>1220</v>
      </c>
      <c r="C522" s="6" t="s">
        <v>1173</v>
      </c>
      <c r="D522" s="28" t="s">
        <v>511</v>
      </c>
      <c r="E522" s="6" t="s">
        <v>4</v>
      </c>
      <c r="F522" s="16">
        <f t="shared" si="72"/>
        <v>3</v>
      </c>
      <c r="G522" s="18">
        <v>3</v>
      </c>
      <c r="H522" s="14">
        <v>4601.4589151652663</v>
      </c>
      <c r="I522" s="14">
        <f t="shared" si="73"/>
        <v>5624.36</v>
      </c>
      <c r="J522" s="13">
        <f t="shared" si="74"/>
        <v>16873.080000000002</v>
      </c>
      <c r="K522" s="12"/>
      <c r="L522" s="3"/>
      <c r="M522" s="3"/>
    </row>
    <row r="523" spans="1:13">
      <c r="A523" s="6" t="s">
        <v>1068</v>
      </c>
      <c r="B523" s="6" t="s">
        <v>1219</v>
      </c>
      <c r="C523" s="6" t="s">
        <v>1173</v>
      </c>
      <c r="D523" s="28" t="s">
        <v>512</v>
      </c>
      <c r="E523" s="6" t="s">
        <v>4</v>
      </c>
      <c r="F523" s="16">
        <f t="shared" si="72"/>
        <v>2</v>
      </c>
      <c r="G523" s="18">
        <v>2</v>
      </c>
      <c r="H523" s="14">
        <v>5298.4684430856341</v>
      </c>
      <c r="I523" s="14">
        <f t="shared" si="73"/>
        <v>6476.31</v>
      </c>
      <c r="J523" s="13">
        <f t="shared" si="74"/>
        <v>12952.62</v>
      </c>
      <c r="K523" s="12"/>
      <c r="L523" s="3"/>
      <c r="M523" s="3"/>
    </row>
    <row r="524" spans="1:13">
      <c r="A524" s="27" t="s">
        <v>1069</v>
      </c>
      <c r="B524" s="6" t="s">
        <v>1218</v>
      </c>
      <c r="C524" s="6" t="s">
        <v>1173</v>
      </c>
      <c r="D524" s="28" t="s">
        <v>513</v>
      </c>
      <c r="E524" s="6" t="s">
        <v>4</v>
      </c>
      <c r="F524" s="16">
        <f t="shared" si="72"/>
        <v>46</v>
      </c>
      <c r="G524" s="18">
        <v>46</v>
      </c>
      <c r="H524" s="14">
        <v>5802.3609140986482</v>
      </c>
      <c r="I524" s="14">
        <f t="shared" si="73"/>
        <v>7092.22</v>
      </c>
      <c r="J524" s="13">
        <f t="shared" si="74"/>
        <v>326242.12</v>
      </c>
      <c r="K524" s="12"/>
      <c r="L524" s="3"/>
      <c r="M524" s="3"/>
    </row>
    <row r="525" spans="1:13">
      <c r="A525" s="6" t="s">
        <v>1070</v>
      </c>
      <c r="B525" s="6" t="s">
        <v>1217</v>
      </c>
      <c r="C525" s="6" t="s">
        <v>1173</v>
      </c>
      <c r="D525" s="17" t="s">
        <v>514</v>
      </c>
      <c r="E525" s="6" t="s">
        <v>4</v>
      </c>
      <c r="F525" s="16">
        <f t="shared" si="72"/>
        <v>5</v>
      </c>
      <c r="G525" s="18">
        <v>5</v>
      </c>
      <c r="H525" s="14">
        <v>2401.6396337752749</v>
      </c>
      <c r="I525" s="14">
        <f t="shared" si="73"/>
        <v>2935.52</v>
      </c>
      <c r="J525" s="13">
        <f t="shared" si="74"/>
        <v>14677.6</v>
      </c>
      <c r="K525" s="12"/>
      <c r="L525" s="3"/>
      <c r="M525" s="3"/>
    </row>
    <row r="526" spans="1:13">
      <c r="A526" s="6" t="s">
        <v>1071</v>
      </c>
      <c r="B526" s="6" t="s">
        <v>1216</v>
      </c>
      <c r="C526" s="6" t="s">
        <v>1173</v>
      </c>
      <c r="D526" s="17" t="s">
        <v>515</v>
      </c>
      <c r="E526" s="6" t="s">
        <v>4</v>
      </c>
      <c r="F526" s="16">
        <f t="shared" si="72"/>
        <v>7</v>
      </c>
      <c r="G526" s="18">
        <v>7</v>
      </c>
      <c r="H526" s="14">
        <v>2652.582853878127</v>
      </c>
      <c r="I526" s="14">
        <f t="shared" si="73"/>
        <v>3242.25</v>
      </c>
      <c r="J526" s="13">
        <f t="shared" si="74"/>
        <v>22695.75</v>
      </c>
      <c r="K526" s="12"/>
      <c r="L526" s="3"/>
      <c r="M526" s="3"/>
    </row>
    <row r="527" spans="1:13">
      <c r="A527" s="24" t="s">
        <v>1072</v>
      </c>
      <c r="B527" s="24"/>
      <c r="C527" s="24"/>
      <c r="D527" s="25" t="s">
        <v>516</v>
      </c>
      <c r="E527" s="24"/>
      <c r="F527" s="23"/>
      <c r="G527" s="22"/>
      <c r="H527" s="21"/>
      <c r="I527" s="21"/>
      <c r="J527" s="20">
        <f>SUM(J528:J539)</f>
        <v>1079812.6200000001</v>
      </c>
      <c r="K527" s="12"/>
    </row>
    <row r="528" spans="1:13">
      <c r="A528" s="6" t="s">
        <v>1073</v>
      </c>
      <c r="B528" s="6" t="s">
        <v>1215</v>
      </c>
      <c r="C528" s="6" t="s">
        <v>1173</v>
      </c>
      <c r="D528" s="17" t="s">
        <v>517</v>
      </c>
      <c r="E528" s="6" t="s">
        <v>4</v>
      </c>
      <c r="F528" s="16">
        <f t="shared" ref="F528:F539" si="75">TRUNC(G528,2)</f>
        <v>4</v>
      </c>
      <c r="G528" s="18">
        <v>4</v>
      </c>
      <c r="H528" s="14">
        <v>30633.661239222249</v>
      </c>
      <c r="I528" s="14">
        <f t="shared" ref="I528:I539" si="76">TRUNC(H528*(1+$J$3),2)</f>
        <v>35314.480000000003</v>
      </c>
      <c r="J528" s="13">
        <f t="shared" ref="J528:J539" si="77">TRUNC(I528*F528,2)</f>
        <v>141257.92000000001</v>
      </c>
      <c r="K528" s="12"/>
    </row>
    <row r="529" spans="1:11">
      <c r="A529" s="6" t="s">
        <v>1074</v>
      </c>
      <c r="B529" s="6" t="s">
        <v>1214</v>
      </c>
      <c r="C529" s="6" t="s">
        <v>1173</v>
      </c>
      <c r="D529" s="17" t="s">
        <v>518</v>
      </c>
      <c r="E529" s="6" t="s">
        <v>4</v>
      </c>
      <c r="F529" s="16">
        <f t="shared" si="75"/>
        <v>1</v>
      </c>
      <c r="G529" s="18">
        <v>1</v>
      </c>
      <c r="H529" s="14">
        <v>46043.4337922048</v>
      </c>
      <c r="I529" s="14">
        <f t="shared" si="76"/>
        <v>53078.87</v>
      </c>
      <c r="J529" s="13">
        <f t="shared" si="77"/>
        <v>53078.87</v>
      </c>
      <c r="K529" s="12"/>
    </row>
    <row r="530" spans="1:11">
      <c r="A530" s="6" t="s">
        <v>1075</v>
      </c>
      <c r="B530" s="6" t="s">
        <v>1213</v>
      </c>
      <c r="C530" s="6" t="s">
        <v>1173</v>
      </c>
      <c r="D530" s="17" t="s">
        <v>519</v>
      </c>
      <c r="E530" s="6" t="s">
        <v>4</v>
      </c>
      <c r="F530" s="16">
        <f t="shared" si="75"/>
        <v>1</v>
      </c>
      <c r="G530" s="18">
        <v>1</v>
      </c>
      <c r="H530" s="14">
        <v>52279.837521427529</v>
      </c>
      <c r="I530" s="14">
        <f t="shared" si="76"/>
        <v>60268.19</v>
      </c>
      <c r="J530" s="13">
        <f t="shared" si="77"/>
        <v>60268.19</v>
      </c>
      <c r="K530" s="12"/>
    </row>
    <row r="531" spans="1:11">
      <c r="A531" s="27" t="s">
        <v>1076</v>
      </c>
      <c r="B531" s="6" t="s">
        <v>1212</v>
      </c>
      <c r="C531" s="6" t="s">
        <v>1173</v>
      </c>
      <c r="D531" s="17" t="s">
        <v>520</v>
      </c>
      <c r="E531" s="6" t="s">
        <v>4</v>
      </c>
      <c r="F531" s="16">
        <f t="shared" si="75"/>
        <v>5</v>
      </c>
      <c r="G531" s="18">
        <v>5</v>
      </c>
      <c r="H531" s="14">
        <v>53590.318781964648</v>
      </c>
      <c r="I531" s="14">
        <f t="shared" si="76"/>
        <v>61778.91</v>
      </c>
      <c r="J531" s="13">
        <f t="shared" si="77"/>
        <v>308894.55</v>
      </c>
      <c r="K531" s="12"/>
    </row>
    <row r="532" spans="1:11">
      <c r="A532" s="6" t="s">
        <v>1077</v>
      </c>
      <c r="B532" s="6" t="s">
        <v>1211</v>
      </c>
      <c r="C532" s="6" t="s">
        <v>1173</v>
      </c>
      <c r="D532" s="17" t="s">
        <v>521</v>
      </c>
      <c r="E532" s="6" t="s">
        <v>4</v>
      </c>
      <c r="F532" s="16">
        <f t="shared" si="75"/>
        <v>2</v>
      </c>
      <c r="G532" s="18">
        <v>2</v>
      </c>
      <c r="H532" s="14">
        <v>55690.80647615889</v>
      </c>
      <c r="I532" s="14">
        <f t="shared" si="76"/>
        <v>64200.36</v>
      </c>
      <c r="J532" s="13">
        <f t="shared" si="77"/>
        <v>128400.72</v>
      </c>
      <c r="K532" s="12"/>
    </row>
    <row r="533" spans="1:11">
      <c r="A533" s="6" t="s">
        <v>1078</v>
      </c>
      <c r="B533" s="6" t="s">
        <v>1210</v>
      </c>
      <c r="C533" s="6" t="s">
        <v>1173</v>
      </c>
      <c r="D533" s="17" t="s">
        <v>522</v>
      </c>
      <c r="E533" s="6" t="s">
        <v>4</v>
      </c>
      <c r="F533" s="16">
        <f t="shared" si="75"/>
        <v>6</v>
      </c>
      <c r="G533" s="18">
        <v>6</v>
      </c>
      <c r="H533" s="14">
        <v>2583.785747725663</v>
      </c>
      <c r="I533" s="14">
        <f t="shared" si="76"/>
        <v>2978.58</v>
      </c>
      <c r="J533" s="13">
        <f t="shared" si="77"/>
        <v>17871.48</v>
      </c>
      <c r="K533" s="12"/>
    </row>
    <row r="534" spans="1:11">
      <c r="A534" s="6" t="s">
        <v>1079</v>
      </c>
      <c r="B534" s="6" t="s">
        <v>1209</v>
      </c>
      <c r="C534" s="6" t="s">
        <v>1173</v>
      </c>
      <c r="D534" s="17" t="s">
        <v>523</v>
      </c>
      <c r="E534" s="6" t="s">
        <v>4</v>
      </c>
      <c r="F534" s="16">
        <f t="shared" si="75"/>
        <v>4</v>
      </c>
      <c r="G534" s="18">
        <v>4</v>
      </c>
      <c r="H534" s="14">
        <v>3252.9676679999352</v>
      </c>
      <c r="I534" s="14">
        <f t="shared" si="76"/>
        <v>3750.02</v>
      </c>
      <c r="J534" s="13">
        <f t="shared" si="77"/>
        <v>15000.08</v>
      </c>
      <c r="K534" s="12"/>
    </row>
    <row r="535" spans="1:11">
      <c r="A535" s="6" t="s">
        <v>1080</v>
      </c>
      <c r="B535" s="6" t="s">
        <v>1208</v>
      </c>
      <c r="C535" s="6" t="s">
        <v>1173</v>
      </c>
      <c r="D535" s="17" t="s">
        <v>524</v>
      </c>
      <c r="E535" s="6" t="s">
        <v>4</v>
      </c>
      <c r="F535" s="16">
        <f t="shared" si="75"/>
        <v>3</v>
      </c>
      <c r="G535" s="18">
        <v>3</v>
      </c>
      <c r="H535" s="14">
        <v>4368.2708684570562</v>
      </c>
      <c r="I535" s="14">
        <f t="shared" si="76"/>
        <v>5035.74</v>
      </c>
      <c r="J535" s="13">
        <f t="shared" si="77"/>
        <v>15107.22</v>
      </c>
      <c r="K535" s="12"/>
    </row>
    <row r="536" spans="1:11">
      <c r="A536" s="6" t="s">
        <v>1081</v>
      </c>
      <c r="B536" s="6" t="s">
        <v>1207</v>
      </c>
      <c r="C536" s="6" t="s">
        <v>1173</v>
      </c>
      <c r="D536" s="17" t="s">
        <v>525</v>
      </c>
      <c r="E536" s="6" t="s">
        <v>4</v>
      </c>
      <c r="F536" s="16">
        <f t="shared" si="75"/>
        <v>2</v>
      </c>
      <c r="G536" s="18">
        <v>2</v>
      </c>
      <c r="H536" s="14">
        <v>5065.3353687427561</v>
      </c>
      <c r="I536" s="14">
        <f t="shared" si="76"/>
        <v>5839.31</v>
      </c>
      <c r="J536" s="13">
        <f t="shared" si="77"/>
        <v>11678.62</v>
      </c>
      <c r="K536" s="12"/>
    </row>
    <row r="537" spans="1:11">
      <c r="A537" s="27" t="s">
        <v>1082</v>
      </c>
      <c r="B537" s="6" t="s">
        <v>1206</v>
      </c>
      <c r="C537" s="6" t="s">
        <v>1173</v>
      </c>
      <c r="D537" s="17" t="s">
        <v>526</v>
      </c>
      <c r="E537" s="6" t="s">
        <v>4</v>
      </c>
      <c r="F537" s="16">
        <f t="shared" si="75"/>
        <v>46</v>
      </c>
      <c r="G537" s="18">
        <v>46</v>
      </c>
      <c r="H537" s="14">
        <v>5557.9276156113183</v>
      </c>
      <c r="I537" s="14">
        <f t="shared" si="76"/>
        <v>6407.17</v>
      </c>
      <c r="J537" s="13">
        <f t="shared" si="77"/>
        <v>294729.82</v>
      </c>
      <c r="K537" s="12"/>
    </row>
    <row r="538" spans="1:11">
      <c r="A538" s="6" t="s">
        <v>1083</v>
      </c>
      <c r="B538" s="6" t="s">
        <v>1205</v>
      </c>
      <c r="C538" s="6" t="s">
        <v>1173</v>
      </c>
      <c r="D538" s="17" t="s">
        <v>527</v>
      </c>
      <c r="E538" s="6" t="s">
        <v>4</v>
      </c>
      <c r="F538" s="16">
        <f t="shared" si="75"/>
        <v>5</v>
      </c>
      <c r="G538" s="18">
        <v>5</v>
      </c>
      <c r="H538" s="14">
        <v>2277.0773675999549</v>
      </c>
      <c r="I538" s="14">
        <f t="shared" si="76"/>
        <v>2625.01</v>
      </c>
      <c r="J538" s="13">
        <f t="shared" si="77"/>
        <v>13125.05</v>
      </c>
      <c r="K538" s="12"/>
    </row>
    <row r="539" spans="1:11">
      <c r="A539" s="6" t="s">
        <v>1084</v>
      </c>
      <c r="B539" s="6" t="s">
        <v>1204</v>
      </c>
      <c r="C539" s="6" t="s">
        <v>1173</v>
      </c>
      <c r="D539" s="17" t="s">
        <v>528</v>
      </c>
      <c r="E539" s="6" t="s">
        <v>4</v>
      </c>
      <c r="F539" s="16">
        <f t="shared" si="75"/>
        <v>7</v>
      </c>
      <c r="G539" s="18">
        <v>7</v>
      </c>
      <c r="H539" s="14">
        <v>2528.020587702807</v>
      </c>
      <c r="I539" s="14">
        <f t="shared" si="76"/>
        <v>2914.3</v>
      </c>
      <c r="J539" s="13">
        <f t="shared" si="77"/>
        <v>20400.099999999999</v>
      </c>
      <c r="K539" s="12"/>
    </row>
    <row r="540" spans="1:11">
      <c r="A540" s="24">
        <v>24</v>
      </c>
      <c r="B540" s="24"/>
      <c r="C540" s="24"/>
      <c r="D540" s="25" t="s">
        <v>529</v>
      </c>
      <c r="E540" s="24"/>
      <c r="F540" s="23"/>
      <c r="G540" s="22"/>
      <c r="H540" s="21"/>
      <c r="I540" s="21"/>
      <c r="J540" s="20">
        <f>SUM(J541)</f>
        <v>199822.55</v>
      </c>
      <c r="K540" s="19"/>
    </row>
    <row r="541" spans="1:11" ht="45">
      <c r="A541" s="6" t="s">
        <v>1085</v>
      </c>
      <c r="B541" s="6" t="s">
        <v>1203</v>
      </c>
      <c r="C541" s="6" t="s">
        <v>1173</v>
      </c>
      <c r="D541" s="17" t="s">
        <v>530</v>
      </c>
      <c r="E541" s="6" t="s">
        <v>4</v>
      </c>
      <c r="F541" s="16">
        <f>TRUNC(G541,2)</f>
        <v>1</v>
      </c>
      <c r="G541" s="18">
        <v>1</v>
      </c>
      <c r="H541" s="14">
        <v>173336.70573771084</v>
      </c>
      <c r="I541" s="14">
        <f>TRUNC(H541*(1+$J$3),2)</f>
        <v>199822.55</v>
      </c>
      <c r="J541" s="13">
        <f>TRUNC(I541*F541,2)</f>
        <v>199822.55</v>
      </c>
      <c r="K541" s="12"/>
    </row>
    <row r="542" spans="1:11">
      <c r="A542" s="24">
        <v>25</v>
      </c>
      <c r="B542" s="24"/>
      <c r="C542" s="24"/>
      <c r="D542" s="25" t="s">
        <v>531</v>
      </c>
      <c r="E542" s="24"/>
      <c r="F542" s="23"/>
      <c r="G542" s="22"/>
      <c r="H542" s="21"/>
      <c r="I542" s="21"/>
      <c r="J542" s="20">
        <f>SUM(J543:J544)</f>
        <v>320766.82</v>
      </c>
      <c r="K542" s="19"/>
    </row>
    <row r="543" spans="1:11" ht="30">
      <c r="A543" s="6" t="s">
        <v>1086</v>
      </c>
      <c r="B543" s="6" t="s">
        <v>1202</v>
      </c>
      <c r="C543" s="6" t="s">
        <v>1173</v>
      </c>
      <c r="D543" s="17" t="s">
        <v>532</v>
      </c>
      <c r="E543" s="6" t="s">
        <v>1131</v>
      </c>
      <c r="F543" s="16">
        <f>TRUNC(G543,2)</f>
        <v>1295.6400000000001</v>
      </c>
      <c r="G543" s="18">
        <v>1295.6400000000001</v>
      </c>
      <c r="H543" s="14">
        <v>14.217594291175921</v>
      </c>
      <c r="I543" s="14">
        <f>TRUNC(H543*(1+$J$2),2)</f>
        <v>17.37</v>
      </c>
      <c r="J543" s="13">
        <f>TRUNC(I543*F543,2)</f>
        <v>22505.26</v>
      </c>
      <c r="K543" s="12"/>
    </row>
    <row r="544" spans="1:11" ht="45">
      <c r="A544" s="27" t="s">
        <v>1087</v>
      </c>
      <c r="B544" s="6" t="s">
        <v>1201</v>
      </c>
      <c r="C544" s="6" t="s">
        <v>1173</v>
      </c>
      <c r="D544" s="17" t="s">
        <v>533</v>
      </c>
      <c r="E544" s="6" t="s">
        <v>1131</v>
      </c>
      <c r="F544" s="16">
        <f>TRUNC(G544,2)</f>
        <v>4740.33</v>
      </c>
      <c r="G544" s="18">
        <v>4740.3300000000008</v>
      </c>
      <c r="H544" s="14">
        <v>51.481170758418855</v>
      </c>
      <c r="I544" s="14">
        <f>TRUNC(H544*(1+$J$2),2)</f>
        <v>62.92</v>
      </c>
      <c r="J544" s="13">
        <f>TRUNC(I544*F544,2)</f>
        <v>298261.56</v>
      </c>
      <c r="K544" s="12"/>
    </row>
    <row r="545" spans="1:11">
      <c r="A545" s="24">
        <v>26</v>
      </c>
      <c r="B545" s="24"/>
      <c r="C545" s="24"/>
      <c r="D545" s="25" t="s">
        <v>534</v>
      </c>
      <c r="E545" s="24"/>
      <c r="F545" s="23"/>
      <c r="G545" s="22"/>
      <c r="H545" s="21"/>
      <c r="I545" s="21"/>
      <c r="J545" s="20">
        <f>SUM(J546:J581)</f>
        <v>214088.52</v>
      </c>
      <c r="K545" s="19"/>
    </row>
    <row r="546" spans="1:11">
      <c r="A546" s="6" t="s">
        <v>1088</v>
      </c>
      <c r="B546" s="6" t="s">
        <v>1200</v>
      </c>
      <c r="C546" s="6" t="s">
        <v>1182</v>
      </c>
      <c r="D546" s="17" t="s">
        <v>535</v>
      </c>
      <c r="E546" s="6" t="s">
        <v>1132</v>
      </c>
      <c r="F546" s="16">
        <f t="shared" ref="F546:F581" si="78">TRUNC(G546,2)</f>
        <v>85</v>
      </c>
      <c r="G546" s="26">
        <v>85</v>
      </c>
      <c r="H546" s="14">
        <v>3.0670838012570818</v>
      </c>
      <c r="I546" s="14">
        <f t="shared" ref="I546:I581" si="79">TRUNC(H546*(1+$J$2),2)</f>
        <v>3.74</v>
      </c>
      <c r="J546" s="13">
        <f t="shared" ref="J546:J581" si="80">TRUNC(I546*F546,2)</f>
        <v>317.89999999999998</v>
      </c>
      <c r="K546" s="12"/>
    </row>
    <row r="547" spans="1:11" ht="30">
      <c r="A547" s="6" t="s">
        <v>1089</v>
      </c>
      <c r="B547" s="6" t="s">
        <v>1199</v>
      </c>
      <c r="C547" s="6" t="s">
        <v>1158</v>
      </c>
      <c r="D547" s="17" t="s">
        <v>536</v>
      </c>
      <c r="E547" s="6" t="s">
        <v>3</v>
      </c>
      <c r="F547" s="16">
        <f t="shared" si="78"/>
        <v>584.42999999999995</v>
      </c>
      <c r="G547" s="26">
        <v>584.42999999999995</v>
      </c>
      <c r="H547" s="14">
        <v>19.631297402839458</v>
      </c>
      <c r="I547" s="14">
        <f t="shared" si="79"/>
        <v>23.99</v>
      </c>
      <c r="J547" s="13">
        <f t="shared" si="80"/>
        <v>14020.47</v>
      </c>
      <c r="K547" s="12"/>
    </row>
    <row r="548" spans="1:11" ht="30">
      <c r="A548" s="6" t="s">
        <v>1090</v>
      </c>
      <c r="B548" s="6" t="s">
        <v>1198</v>
      </c>
      <c r="C548" s="6" t="s">
        <v>1158</v>
      </c>
      <c r="D548" s="17" t="s">
        <v>537</v>
      </c>
      <c r="E548" s="6" t="s">
        <v>3</v>
      </c>
      <c r="F548" s="16">
        <f t="shared" si="78"/>
        <v>41.17</v>
      </c>
      <c r="G548" s="26">
        <v>41.17</v>
      </c>
      <c r="H548" s="14">
        <v>30.907923590407989</v>
      </c>
      <c r="I548" s="14">
        <f t="shared" si="79"/>
        <v>37.770000000000003</v>
      </c>
      <c r="J548" s="13">
        <f t="shared" si="80"/>
        <v>1554.99</v>
      </c>
      <c r="K548" s="12"/>
    </row>
    <row r="549" spans="1:11" ht="30">
      <c r="A549" s="6" t="s">
        <v>1091</v>
      </c>
      <c r="B549" s="6" t="s">
        <v>1197</v>
      </c>
      <c r="C549" s="6" t="s">
        <v>1158</v>
      </c>
      <c r="D549" s="17" t="s">
        <v>538</v>
      </c>
      <c r="E549" s="6" t="s">
        <v>3</v>
      </c>
      <c r="F549" s="16">
        <f t="shared" si="78"/>
        <v>848.13</v>
      </c>
      <c r="G549" s="26">
        <v>848.13</v>
      </c>
      <c r="H549" s="14">
        <v>63.864704701603067</v>
      </c>
      <c r="I549" s="14">
        <f t="shared" si="79"/>
        <v>78.06</v>
      </c>
      <c r="J549" s="13">
        <f t="shared" si="80"/>
        <v>66205.02</v>
      </c>
      <c r="K549" s="12"/>
    </row>
    <row r="550" spans="1:11" ht="30">
      <c r="A550" s="6" t="s">
        <v>1092</v>
      </c>
      <c r="B550" s="6" t="s">
        <v>1196</v>
      </c>
      <c r="C550" s="6" t="s">
        <v>1158</v>
      </c>
      <c r="D550" s="17" t="s">
        <v>343</v>
      </c>
      <c r="E550" s="6" t="s">
        <v>3</v>
      </c>
      <c r="F550" s="16">
        <f t="shared" si="78"/>
        <v>5788.18</v>
      </c>
      <c r="G550" s="26">
        <v>5788.18</v>
      </c>
      <c r="H550" s="14">
        <v>5.7460383710777512</v>
      </c>
      <c r="I550" s="14">
        <f t="shared" si="79"/>
        <v>7.02</v>
      </c>
      <c r="J550" s="13">
        <f t="shared" si="80"/>
        <v>40633.019999999997</v>
      </c>
      <c r="K550" s="12"/>
    </row>
    <row r="551" spans="1:11">
      <c r="A551" s="6" t="s">
        <v>1093</v>
      </c>
      <c r="B551" s="6" t="s">
        <v>1195</v>
      </c>
      <c r="C551" s="6" t="s">
        <v>1154</v>
      </c>
      <c r="D551" s="17" t="s">
        <v>539</v>
      </c>
      <c r="E551" s="6" t="s">
        <v>4</v>
      </c>
      <c r="F551" s="16">
        <f t="shared" si="78"/>
        <v>2</v>
      </c>
      <c r="G551" s="26">
        <v>2</v>
      </c>
      <c r="H551" s="14">
        <v>312.95951515137028</v>
      </c>
      <c r="I551" s="14">
        <f t="shared" si="79"/>
        <v>382.53</v>
      </c>
      <c r="J551" s="13">
        <f t="shared" si="80"/>
        <v>765.06</v>
      </c>
      <c r="K551" s="12"/>
    </row>
    <row r="552" spans="1:11">
      <c r="A552" s="6" t="s">
        <v>1094</v>
      </c>
      <c r="B552" s="6" t="s">
        <v>1194</v>
      </c>
      <c r="C552" s="6" t="s">
        <v>1154</v>
      </c>
      <c r="D552" s="17" t="s">
        <v>540</v>
      </c>
      <c r="E552" s="6" t="s">
        <v>4</v>
      </c>
      <c r="F552" s="16">
        <f t="shared" si="78"/>
        <v>10</v>
      </c>
      <c r="G552" s="26">
        <v>10</v>
      </c>
      <c r="H552" s="14">
        <v>316.14575980540292</v>
      </c>
      <c r="I552" s="14">
        <f t="shared" si="79"/>
        <v>386.42</v>
      </c>
      <c r="J552" s="13">
        <f t="shared" si="80"/>
        <v>3864.2</v>
      </c>
      <c r="K552" s="12"/>
    </row>
    <row r="553" spans="1:11">
      <c r="A553" s="6" t="s">
        <v>1095</v>
      </c>
      <c r="B553" s="6" t="s">
        <v>1193</v>
      </c>
      <c r="C553" s="6" t="s">
        <v>1154</v>
      </c>
      <c r="D553" s="17" t="s">
        <v>541</v>
      </c>
      <c r="E553" s="6" t="s">
        <v>4</v>
      </c>
      <c r="F553" s="16">
        <f t="shared" si="78"/>
        <v>73</v>
      </c>
      <c r="G553" s="26">
        <v>73</v>
      </c>
      <c r="H553" s="14">
        <v>114.87764236447067</v>
      </c>
      <c r="I553" s="14">
        <f t="shared" si="79"/>
        <v>140.41</v>
      </c>
      <c r="J553" s="13">
        <f t="shared" si="80"/>
        <v>10249.93</v>
      </c>
      <c r="K553" s="12"/>
    </row>
    <row r="554" spans="1:11">
      <c r="A554" s="6" t="s">
        <v>1096</v>
      </c>
      <c r="B554" s="6" t="s">
        <v>1174</v>
      </c>
      <c r="C554" s="6" t="s">
        <v>1173</v>
      </c>
      <c r="D554" s="17" t="s">
        <v>381</v>
      </c>
      <c r="E554" s="6" t="s">
        <v>4</v>
      </c>
      <c r="F554" s="16">
        <f t="shared" si="78"/>
        <v>82</v>
      </c>
      <c r="G554" s="26">
        <v>82</v>
      </c>
      <c r="H554" s="14">
        <v>47.434774534775059</v>
      </c>
      <c r="I554" s="14">
        <f t="shared" si="79"/>
        <v>57.97</v>
      </c>
      <c r="J554" s="13">
        <f t="shared" si="80"/>
        <v>4753.54</v>
      </c>
      <c r="K554" s="12"/>
    </row>
    <row r="555" spans="1:11">
      <c r="A555" s="6" t="s">
        <v>1097</v>
      </c>
      <c r="B555" s="6" t="s">
        <v>1192</v>
      </c>
      <c r="C555" s="6" t="s">
        <v>1182</v>
      </c>
      <c r="D555" s="17" t="s">
        <v>542</v>
      </c>
      <c r="E555" s="6" t="s">
        <v>1132</v>
      </c>
      <c r="F555" s="16">
        <f t="shared" si="78"/>
        <v>10</v>
      </c>
      <c r="G555" s="26">
        <v>10</v>
      </c>
      <c r="H555" s="14">
        <v>38.496548802444948</v>
      </c>
      <c r="I555" s="14">
        <f t="shared" si="79"/>
        <v>47.05</v>
      </c>
      <c r="J555" s="13">
        <f t="shared" si="80"/>
        <v>470.5</v>
      </c>
      <c r="K555" s="12"/>
    </row>
    <row r="556" spans="1:11">
      <c r="A556" s="6" t="s">
        <v>1098</v>
      </c>
      <c r="B556" s="6" t="s">
        <v>1191</v>
      </c>
      <c r="C556" s="6" t="s">
        <v>1154</v>
      </c>
      <c r="D556" s="17" t="s">
        <v>543</v>
      </c>
      <c r="E556" s="6" t="s">
        <v>4</v>
      </c>
      <c r="F556" s="16">
        <f t="shared" si="78"/>
        <v>10</v>
      </c>
      <c r="G556" s="26">
        <v>10</v>
      </c>
      <c r="H556" s="14">
        <v>70.064276472050025</v>
      </c>
      <c r="I556" s="14">
        <f t="shared" si="79"/>
        <v>85.63</v>
      </c>
      <c r="J556" s="13">
        <f t="shared" si="80"/>
        <v>856.3</v>
      </c>
      <c r="K556" s="12"/>
    </row>
    <row r="557" spans="1:11">
      <c r="A557" s="6" t="s">
        <v>1099</v>
      </c>
      <c r="B557" s="6" t="s">
        <v>1190</v>
      </c>
      <c r="C557" s="6" t="s">
        <v>1182</v>
      </c>
      <c r="D557" s="17" t="s">
        <v>544</v>
      </c>
      <c r="E557" s="6" t="s">
        <v>1132</v>
      </c>
      <c r="F557" s="16">
        <f t="shared" si="78"/>
        <v>10</v>
      </c>
      <c r="G557" s="26">
        <v>10</v>
      </c>
      <c r="H557" s="14">
        <v>21.341791450413858</v>
      </c>
      <c r="I557" s="14">
        <f t="shared" si="79"/>
        <v>26.08</v>
      </c>
      <c r="J557" s="13">
        <f t="shared" si="80"/>
        <v>260.8</v>
      </c>
      <c r="K557" s="12"/>
    </row>
    <row r="558" spans="1:11">
      <c r="A558" s="6" t="s">
        <v>1100</v>
      </c>
      <c r="B558" s="6" t="s">
        <v>1189</v>
      </c>
      <c r="C558" s="6" t="s">
        <v>1182</v>
      </c>
      <c r="D558" s="17" t="s">
        <v>368</v>
      </c>
      <c r="E558" s="6" t="s">
        <v>1132</v>
      </c>
      <c r="F558" s="16">
        <f t="shared" si="78"/>
        <v>15</v>
      </c>
      <c r="G558" s="26">
        <v>15</v>
      </c>
      <c r="H558" s="14">
        <v>16.385662853382531</v>
      </c>
      <c r="I558" s="14">
        <f t="shared" si="79"/>
        <v>20.02</v>
      </c>
      <c r="J558" s="13">
        <f t="shared" si="80"/>
        <v>300.3</v>
      </c>
      <c r="K558" s="12"/>
    </row>
    <row r="559" spans="1:11">
      <c r="A559" s="6" t="s">
        <v>1101</v>
      </c>
      <c r="B559" s="6" t="s">
        <v>1188</v>
      </c>
      <c r="C559" s="6" t="s">
        <v>1182</v>
      </c>
      <c r="D559" s="17" t="s">
        <v>545</v>
      </c>
      <c r="E559" s="6" t="s">
        <v>1132</v>
      </c>
      <c r="F559" s="16">
        <f t="shared" si="78"/>
        <v>15</v>
      </c>
      <c r="G559" s="26">
        <v>15</v>
      </c>
      <c r="H559" s="14">
        <v>10.30958395922551</v>
      </c>
      <c r="I559" s="14">
        <f t="shared" si="79"/>
        <v>12.6</v>
      </c>
      <c r="J559" s="13">
        <f t="shared" si="80"/>
        <v>189</v>
      </c>
      <c r="K559" s="12"/>
    </row>
    <row r="560" spans="1:11">
      <c r="A560" s="6" t="s">
        <v>1102</v>
      </c>
      <c r="B560" s="6" t="s">
        <v>1187</v>
      </c>
      <c r="C560" s="6" t="s">
        <v>1182</v>
      </c>
      <c r="D560" s="17" t="s">
        <v>369</v>
      </c>
      <c r="E560" s="6" t="s">
        <v>1132</v>
      </c>
      <c r="F560" s="16">
        <f t="shared" si="78"/>
        <v>1</v>
      </c>
      <c r="G560" s="26">
        <v>1</v>
      </c>
      <c r="H560" s="14">
        <v>47.521210532810485</v>
      </c>
      <c r="I560" s="14">
        <f t="shared" si="79"/>
        <v>58.08</v>
      </c>
      <c r="J560" s="13">
        <f t="shared" si="80"/>
        <v>58.08</v>
      </c>
      <c r="K560" s="12"/>
    </row>
    <row r="561" spans="1:11">
      <c r="A561" s="6" t="s">
        <v>1103</v>
      </c>
      <c r="B561" s="6" t="s">
        <v>1186</v>
      </c>
      <c r="C561" s="6" t="s">
        <v>1182</v>
      </c>
      <c r="D561" s="17" t="s">
        <v>546</v>
      </c>
      <c r="E561" s="6" t="s">
        <v>1132</v>
      </c>
      <c r="F561" s="16">
        <f t="shared" si="78"/>
        <v>1</v>
      </c>
      <c r="G561" s="26">
        <v>1</v>
      </c>
      <c r="H561" s="14">
        <v>20.558755661759591</v>
      </c>
      <c r="I561" s="14">
        <f t="shared" si="79"/>
        <v>25.12</v>
      </c>
      <c r="J561" s="13">
        <f t="shared" si="80"/>
        <v>25.12</v>
      </c>
      <c r="K561" s="12"/>
    </row>
    <row r="562" spans="1:11">
      <c r="A562" s="6" t="s">
        <v>1104</v>
      </c>
      <c r="B562" s="6" t="s">
        <v>1185</v>
      </c>
      <c r="C562" s="6" t="s">
        <v>1182</v>
      </c>
      <c r="D562" s="17" t="s">
        <v>371</v>
      </c>
      <c r="E562" s="6" t="s">
        <v>1132</v>
      </c>
      <c r="F562" s="16">
        <f t="shared" si="78"/>
        <v>1</v>
      </c>
      <c r="G562" s="26">
        <v>1</v>
      </c>
      <c r="H562" s="14">
        <v>21.032759521953867</v>
      </c>
      <c r="I562" s="14">
        <f t="shared" si="79"/>
        <v>25.7</v>
      </c>
      <c r="J562" s="13">
        <f t="shared" si="80"/>
        <v>25.7</v>
      </c>
      <c r="K562" s="12"/>
    </row>
    <row r="563" spans="1:11">
      <c r="A563" s="6" t="s">
        <v>1105</v>
      </c>
      <c r="B563" s="6" t="s">
        <v>1184</v>
      </c>
      <c r="C563" s="6" t="s">
        <v>1182</v>
      </c>
      <c r="D563" s="17" t="s">
        <v>370</v>
      </c>
      <c r="E563" s="6" t="s">
        <v>1132</v>
      </c>
      <c r="F563" s="16">
        <f t="shared" si="78"/>
        <v>1</v>
      </c>
      <c r="G563" s="26">
        <v>1</v>
      </c>
      <c r="H563" s="14">
        <v>107.79405432418071</v>
      </c>
      <c r="I563" s="14">
        <f t="shared" si="79"/>
        <v>131.75</v>
      </c>
      <c r="J563" s="13">
        <f t="shared" si="80"/>
        <v>131.75</v>
      </c>
      <c r="K563" s="12"/>
    </row>
    <row r="564" spans="1:11">
      <c r="A564" s="6" t="s">
        <v>1106</v>
      </c>
      <c r="B564" s="6" t="s">
        <v>1183</v>
      </c>
      <c r="C564" s="6" t="s">
        <v>1182</v>
      </c>
      <c r="D564" s="17" t="s">
        <v>547</v>
      </c>
      <c r="E564" s="6" t="s">
        <v>1132</v>
      </c>
      <c r="F564" s="16">
        <f t="shared" si="78"/>
        <v>2</v>
      </c>
      <c r="G564" s="26">
        <v>2</v>
      </c>
      <c r="H564" s="14">
        <v>14.073732260768292</v>
      </c>
      <c r="I564" s="14">
        <f t="shared" si="79"/>
        <v>17.2</v>
      </c>
      <c r="J564" s="13">
        <f t="shared" si="80"/>
        <v>34.4</v>
      </c>
      <c r="K564" s="12"/>
    </row>
    <row r="565" spans="1:11">
      <c r="A565" s="6" t="s">
        <v>1107</v>
      </c>
      <c r="B565" s="6" t="s">
        <v>1181</v>
      </c>
      <c r="C565" s="6" t="s">
        <v>1154</v>
      </c>
      <c r="D565" s="17" t="s">
        <v>548</v>
      </c>
      <c r="E565" s="6" t="s">
        <v>3</v>
      </c>
      <c r="F565" s="16">
        <f t="shared" si="78"/>
        <v>7.7</v>
      </c>
      <c r="G565" s="26">
        <v>7.7</v>
      </c>
      <c r="H565" s="14">
        <v>75.947500854461353</v>
      </c>
      <c r="I565" s="14">
        <f t="shared" si="79"/>
        <v>92.83</v>
      </c>
      <c r="J565" s="13">
        <f t="shared" si="80"/>
        <v>714.79</v>
      </c>
      <c r="K565" s="12"/>
    </row>
    <row r="566" spans="1:11">
      <c r="A566" s="6" t="s">
        <v>1108</v>
      </c>
      <c r="B566" s="6" t="s">
        <v>1180</v>
      </c>
      <c r="C566" s="6" t="s">
        <v>1154</v>
      </c>
      <c r="D566" s="17" t="s">
        <v>549</v>
      </c>
      <c r="E566" s="6" t="s">
        <v>3</v>
      </c>
      <c r="F566" s="16">
        <f t="shared" si="78"/>
        <v>554.76</v>
      </c>
      <c r="G566" s="26">
        <v>554.76</v>
      </c>
      <c r="H566" s="14">
        <v>57.780141138348569</v>
      </c>
      <c r="I566" s="14">
        <f t="shared" si="79"/>
        <v>70.62</v>
      </c>
      <c r="J566" s="13">
        <f t="shared" si="80"/>
        <v>39177.15</v>
      </c>
      <c r="K566" s="12"/>
    </row>
    <row r="567" spans="1:11">
      <c r="A567" s="6" t="s">
        <v>1109</v>
      </c>
      <c r="B567" s="6" t="s">
        <v>1179</v>
      </c>
      <c r="C567" s="6" t="s">
        <v>1154</v>
      </c>
      <c r="D567" s="17" t="s">
        <v>550</v>
      </c>
      <c r="E567" s="6" t="s">
        <v>3</v>
      </c>
      <c r="F567" s="16">
        <f t="shared" si="78"/>
        <v>10.35</v>
      </c>
      <c r="G567" s="26">
        <v>10.35</v>
      </c>
      <c r="H567" s="14">
        <v>75.947500854461353</v>
      </c>
      <c r="I567" s="14">
        <f t="shared" si="79"/>
        <v>92.83</v>
      </c>
      <c r="J567" s="13">
        <f t="shared" si="80"/>
        <v>960.79</v>
      </c>
      <c r="K567" s="12"/>
    </row>
    <row r="568" spans="1:11">
      <c r="A568" s="6" t="s">
        <v>1110</v>
      </c>
      <c r="B568" s="6" t="s">
        <v>1178</v>
      </c>
      <c r="C568" s="6" t="s">
        <v>1154</v>
      </c>
      <c r="D568" s="17" t="s">
        <v>551</v>
      </c>
      <c r="E568" s="6" t="s">
        <v>3</v>
      </c>
      <c r="F568" s="16">
        <f t="shared" si="78"/>
        <v>11.61</v>
      </c>
      <c r="G568" s="26">
        <v>11.61</v>
      </c>
      <c r="H568" s="14">
        <v>94.585146753433548</v>
      </c>
      <c r="I568" s="14">
        <f t="shared" si="79"/>
        <v>115.61</v>
      </c>
      <c r="J568" s="13">
        <f t="shared" si="80"/>
        <v>1342.23</v>
      </c>
      <c r="K568" s="12"/>
    </row>
    <row r="569" spans="1:11">
      <c r="A569" s="6" t="s">
        <v>1111</v>
      </c>
      <c r="B569" s="6" t="s">
        <v>1177</v>
      </c>
      <c r="C569" s="6" t="s">
        <v>1154</v>
      </c>
      <c r="D569" s="17" t="s">
        <v>552</v>
      </c>
      <c r="E569" s="6" t="s">
        <v>4</v>
      </c>
      <c r="F569" s="16">
        <f t="shared" si="78"/>
        <v>25</v>
      </c>
      <c r="G569" s="26">
        <v>25</v>
      </c>
      <c r="H569" s="14">
        <v>71.248589058035435</v>
      </c>
      <c r="I569" s="14">
        <f t="shared" si="79"/>
        <v>87.08</v>
      </c>
      <c r="J569" s="13">
        <f t="shared" si="80"/>
        <v>2177</v>
      </c>
      <c r="K569" s="12"/>
    </row>
    <row r="570" spans="1:11">
      <c r="A570" s="6" t="s">
        <v>1112</v>
      </c>
      <c r="B570" s="6" t="s">
        <v>1176</v>
      </c>
      <c r="C570" s="6" t="s">
        <v>1154</v>
      </c>
      <c r="D570" s="17" t="s">
        <v>553</v>
      </c>
      <c r="E570" s="6" t="s">
        <v>4</v>
      </c>
      <c r="F570" s="16">
        <f t="shared" si="78"/>
        <v>10</v>
      </c>
      <c r="G570" s="26">
        <v>10</v>
      </c>
      <c r="H570" s="14">
        <v>14.930006292919247</v>
      </c>
      <c r="I570" s="14">
        <f t="shared" si="79"/>
        <v>18.239999999999998</v>
      </c>
      <c r="J570" s="13">
        <f t="shared" si="80"/>
        <v>182.4</v>
      </c>
      <c r="K570" s="12"/>
    </row>
    <row r="571" spans="1:11">
      <c r="A571" s="6" t="s">
        <v>1113</v>
      </c>
      <c r="B571" s="6" t="s">
        <v>1175</v>
      </c>
      <c r="C571" s="6" t="s">
        <v>1154</v>
      </c>
      <c r="D571" s="17" t="s">
        <v>331</v>
      </c>
      <c r="E571" s="6" t="s">
        <v>4</v>
      </c>
      <c r="F571" s="16">
        <f t="shared" si="78"/>
        <v>474</v>
      </c>
      <c r="G571" s="26">
        <v>474</v>
      </c>
      <c r="H571" s="14">
        <v>8.6843083703593713</v>
      </c>
      <c r="I571" s="14">
        <f t="shared" si="79"/>
        <v>10.61</v>
      </c>
      <c r="J571" s="13">
        <f t="shared" si="80"/>
        <v>5029.1400000000003</v>
      </c>
      <c r="K571" s="12"/>
    </row>
    <row r="572" spans="1:11">
      <c r="A572" s="6" t="s">
        <v>1114</v>
      </c>
      <c r="B572" s="6" t="s">
        <v>1174</v>
      </c>
      <c r="C572" s="6" t="s">
        <v>1173</v>
      </c>
      <c r="D572" s="17" t="s">
        <v>381</v>
      </c>
      <c r="E572" s="6" t="s">
        <v>4</v>
      </c>
      <c r="F572" s="16">
        <f t="shared" si="78"/>
        <v>82</v>
      </c>
      <c r="G572" s="26">
        <v>82</v>
      </c>
      <c r="H572" s="14">
        <v>47.434774534775059</v>
      </c>
      <c r="I572" s="14">
        <f t="shared" si="79"/>
        <v>57.97</v>
      </c>
      <c r="J572" s="13">
        <f t="shared" si="80"/>
        <v>4753.54</v>
      </c>
      <c r="K572" s="12"/>
    </row>
    <row r="573" spans="1:11">
      <c r="A573" s="6" t="s">
        <v>1115</v>
      </c>
      <c r="B573" s="6" t="s">
        <v>1172</v>
      </c>
      <c r="C573" s="6" t="s">
        <v>1154</v>
      </c>
      <c r="D573" s="17" t="s">
        <v>554</v>
      </c>
      <c r="E573" s="6" t="s">
        <v>4</v>
      </c>
      <c r="F573" s="16">
        <f t="shared" si="78"/>
        <v>183</v>
      </c>
      <c r="G573" s="26">
        <v>183</v>
      </c>
      <c r="H573" s="14">
        <v>33.496272787062189</v>
      </c>
      <c r="I573" s="14">
        <f t="shared" si="79"/>
        <v>40.94</v>
      </c>
      <c r="J573" s="13">
        <f t="shared" si="80"/>
        <v>7492.02</v>
      </c>
      <c r="K573" s="12"/>
    </row>
    <row r="574" spans="1:11">
      <c r="A574" s="6" t="s">
        <v>1116</v>
      </c>
      <c r="B574" s="6" t="s">
        <v>1171</v>
      </c>
      <c r="C574" s="6" t="s">
        <v>1154</v>
      </c>
      <c r="D574" s="17" t="s">
        <v>555</v>
      </c>
      <c r="E574" s="6" t="s">
        <v>4</v>
      </c>
      <c r="F574" s="16">
        <f t="shared" si="78"/>
        <v>8</v>
      </c>
      <c r="G574" s="26">
        <v>8</v>
      </c>
      <c r="H574" s="14">
        <v>68.461028121392928</v>
      </c>
      <c r="I574" s="14">
        <f t="shared" si="79"/>
        <v>83.67</v>
      </c>
      <c r="J574" s="13">
        <f t="shared" si="80"/>
        <v>669.36</v>
      </c>
      <c r="K574" s="12"/>
    </row>
    <row r="575" spans="1:11">
      <c r="A575" s="6" t="s">
        <v>1117</v>
      </c>
      <c r="B575" s="6" t="s">
        <v>1170</v>
      </c>
      <c r="C575" s="6" t="s">
        <v>1154</v>
      </c>
      <c r="D575" s="17" t="s">
        <v>556</v>
      </c>
      <c r="E575" s="6" t="s">
        <v>4</v>
      </c>
      <c r="F575" s="16">
        <f t="shared" si="78"/>
        <v>4</v>
      </c>
      <c r="G575" s="26">
        <v>4</v>
      </c>
      <c r="H575" s="14">
        <v>90.293088270341073</v>
      </c>
      <c r="I575" s="14">
        <f t="shared" si="79"/>
        <v>110.36</v>
      </c>
      <c r="J575" s="13">
        <f t="shared" si="80"/>
        <v>441.44</v>
      </c>
      <c r="K575" s="12"/>
    </row>
    <row r="576" spans="1:11" ht="30">
      <c r="A576" s="6" t="s">
        <v>1118</v>
      </c>
      <c r="B576" s="6" t="s">
        <v>1169</v>
      </c>
      <c r="C576" s="6" t="s">
        <v>1158</v>
      </c>
      <c r="D576" s="17" t="s">
        <v>557</v>
      </c>
      <c r="E576" s="6" t="s">
        <v>3</v>
      </c>
      <c r="F576" s="16">
        <f t="shared" si="78"/>
        <v>39.79</v>
      </c>
      <c r="G576" s="26">
        <v>39.79</v>
      </c>
      <c r="H576" s="14">
        <v>7.4953208051253819</v>
      </c>
      <c r="I576" s="14">
        <f t="shared" si="79"/>
        <v>9.16</v>
      </c>
      <c r="J576" s="13">
        <f t="shared" si="80"/>
        <v>364.47</v>
      </c>
      <c r="K576" s="12"/>
    </row>
    <row r="577" spans="1:12" ht="30">
      <c r="A577" s="6" t="s">
        <v>1119</v>
      </c>
      <c r="B577" s="6" t="s">
        <v>1168</v>
      </c>
      <c r="C577" s="6" t="s">
        <v>1158</v>
      </c>
      <c r="D577" s="17" t="s">
        <v>558</v>
      </c>
      <c r="E577" s="6" t="s">
        <v>3</v>
      </c>
      <c r="F577" s="16">
        <f t="shared" si="78"/>
        <v>4.1399999999999997</v>
      </c>
      <c r="G577" s="26">
        <v>4.1399999999999997</v>
      </c>
      <c r="H577" s="14">
        <v>11.753497306407315</v>
      </c>
      <c r="I577" s="14">
        <f t="shared" si="79"/>
        <v>14.36</v>
      </c>
      <c r="J577" s="13">
        <f t="shared" si="80"/>
        <v>59.45</v>
      </c>
      <c r="K577" s="12"/>
    </row>
    <row r="578" spans="1:12" ht="30">
      <c r="A578" s="6" t="s">
        <v>1120</v>
      </c>
      <c r="B578" s="6" t="s">
        <v>1167</v>
      </c>
      <c r="C578" s="6" t="s">
        <v>1158</v>
      </c>
      <c r="D578" s="17" t="s">
        <v>399</v>
      </c>
      <c r="E578" s="6" t="s">
        <v>4</v>
      </c>
      <c r="F578" s="16">
        <f t="shared" si="78"/>
        <v>1</v>
      </c>
      <c r="G578" s="26">
        <v>1</v>
      </c>
      <c r="H578" s="14">
        <v>711.59132447165439</v>
      </c>
      <c r="I578" s="14">
        <f t="shared" si="79"/>
        <v>869.77</v>
      </c>
      <c r="J578" s="13">
        <f t="shared" si="80"/>
        <v>869.77</v>
      </c>
      <c r="K578" s="12"/>
    </row>
    <row r="579" spans="1:12" ht="30">
      <c r="A579" s="6" t="s">
        <v>1121</v>
      </c>
      <c r="B579" s="6" t="s">
        <v>1166</v>
      </c>
      <c r="C579" s="6" t="s">
        <v>1158</v>
      </c>
      <c r="D579" s="17" t="s">
        <v>559</v>
      </c>
      <c r="E579" s="6" t="s">
        <v>4</v>
      </c>
      <c r="F579" s="16">
        <f t="shared" si="78"/>
        <v>1</v>
      </c>
      <c r="G579" s="26">
        <v>1</v>
      </c>
      <c r="H579" s="14">
        <v>1025.4544564171963</v>
      </c>
      <c r="I579" s="14">
        <f t="shared" si="79"/>
        <v>1253.4100000000001</v>
      </c>
      <c r="J579" s="13">
        <f t="shared" si="80"/>
        <v>1253.4100000000001</v>
      </c>
      <c r="K579" s="12"/>
    </row>
    <row r="580" spans="1:12" ht="45">
      <c r="A580" s="6" t="s">
        <v>1122</v>
      </c>
      <c r="B580" s="6" t="s">
        <v>1165</v>
      </c>
      <c r="C580" s="6" t="s">
        <v>1163</v>
      </c>
      <c r="D580" s="17" t="s">
        <v>560</v>
      </c>
      <c r="E580" s="6" t="s">
        <v>4</v>
      </c>
      <c r="F580" s="16">
        <f t="shared" si="78"/>
        <v>1</v>
      </c>
      <c r="G580" s="26">
        <v>1</v>
      </c>
      <c r="H580" s="14">
        <v>1621.9203850714307</v>
      </c>
      <c r="I580" s="14">
        <f t="shared" si="79"/>
        <v>1982.47</v>
      </c>
      <c r="J580" s="13">
        <f t="shared" si="80"/>
        <v>1982.47</v>
      </c>
      <c r="K580" s="12"/>
    </row>
    <row r="581" spans="1:12" ht="45">
      <c r="A581" s="6" t="s">
        <v>1123</v>
      </c>
      <c r="B581" s="6" t="s">
        <v>1164</v>
      </c>
      <c r="C581" s="6" t="s">
        <v>1163</v>
      </c>
      <c r="D581" s="17" t="s">
        <v>561</v>
      </c>
      <c r="E581" s="6" t="s">
        <v>4</v>
      </c>
      <c r="F581" s="16">
        <f t="shared" si="78"/>
        <v>1</v>
      </c>
      <c r="G581" s="26">
        <v>1</v>
      </c>
      <c r="H581" s="14">
        <v>1556.912149774786</v>
      </c>
      <c r="I581" s="14">
        <f t="shared" si="79"/>
        <v>1903.01</v>
      </c>
      <c r="J581" s="13">
        <f t="shared" si="80"/>
        <v>1903.01</v>
      </c>
      <c r="K581" s="12"/>
    </row>
    <row r="582" spans="1:12">
      <c r="A582" s="24">
        <v>27</v>
      </c>
      <c r="B582" s="24"/>
      <c r="C582" s="24"/>
      <c r="D582" s="25" t="s">
        <v>562</v>
      </c>
      <c r="E582" s="24"/>
      <c r="F582" s="23"/>
      <c r="G582" s="22"/>
      <c r="H582" s="21"/>
      <c r="I582" s="21"/>
      <c r="J582" s="20">
        <f>SUM(J583:J587)</f>
        <v>93866.09</v>
      </c>
      <c r="K582" s="19"/>
    </row>
    <row r="583" spans="1:12">
      <c r="A583" s="6" t="s">
        <v>1124</v>
      </c>
      <c r="B583" s="6" t="s">
        <v>1162</v>
      </c>
      <c r="C583" s="6" t="s">
        <v>1161</v>
      </c>
      <c r="D583" s="17" t="s">
        <v>563</v>
      </c>
      <c r="E583" s="6" t="s">
        <v>1131</v>
      </c>
      <c r="F583" s="16">
        <f>TRUNC(G583,2)</f>
        <v>5573.67</v>
      </c>
      <c r="G583" s="18">
        <v>5573.6748598876156</v>
      </c>
      <c r="H583" s="14">
        <v>3.1875365469064514</v>
      </c>
      <c r="I583" s="14">
        <f>TRUNC(H583*(1+$J$2),2)</f>
        <v>3.89</v>
      </c>
      <c r="J583" s="13">
        <f>TRUNC(I583*F583,2)</f>
        <v>21681.57</v>
      </c>
      <c r="K583" s="12"/>
    </row>
    <row r="584" spans="1:12">
      <c r="A584" s="6" t="s">
        <v>1125</v>
      </c>
      <c r="B584" s="6" t="s">
        <v>1160</v>
      </c>
      <c r="C584" s="6" t="s">
        <v>1158</v>
      </c>
      <c r="D584" s="17" t="s">
        <v>564</v>
      </c>
      <c r="E584" s="6" t="s">
        <v>1131</v>
      </c>
      <c r="F584" s="16">
        <f>TRUNC(G584,2)</f>
        <v>5573.68</v>
      </c>
      <c r="G584" s="18">
        <v>5573.68</v>
      </c>
      <c r="H584" s="14">
        <v>1.6306290442283331</v>
      </c>
      <c r="I584" s="14">
        <f>TRUNC(H584*(1+$J$2),2)</f>
        <v>1.99</v>
      </c>
      <c r="J584" s="13">
        <f>TRUNC(I584*F584,2)</f>
        <v>11091.62</v>
      </c>
      <c r="K584" s="12"/>
    </row>
    <row r="585" spans="1:12">
      <c r="A585" s="6" t="s">
        <v>1126</v>
      </c>
      <c r="B585" s="6" t="s">
        <v>1159</v>
      </c>
      <c r="C585" s="6" t="s">
        <v>1158</v>
      </c>
      <c r="D585" s="17" t="s">
        <v>565</v>
      </c>
      <c r="E585" s="6" t="s">
        <v>1131</v>
      </c>
      <c r="F585" s="16">
        <f>TRUNC(G585,2)</f>
        <v>4541.92</v>
      </c>
      <c r="G585" s="18">
        <v>4541.9285679999994</v>
      </c>
      <c r="H585" s="14">
        <v>4.5124609838894871</v>
      </c>
      <c r="I585" s="14">
        <f>TRUNC(H585*(1+$J$2),2)</f>
        <v>5.51</v>
      </c>
      <c r="J585" s="13">
        <f>TRUNC(I585*F585,2)</f>
        <v>25025.97</v>
      </c>
      <c r="K585" s="12"/>
    </row>
    <row r="586" spans="1:12">
      <c r="A586" s="6" t="s">
        <v>1127</v>
      </c>
      <c r="B586" s="6" t="s">
        <v>1157</v>
      </c>
      <c r="C586" s="6" t="s">
        <v>1156</v>
      </c>
      <c r="D586" s="17" t="s">
        <v>566</v>
      </c>
      <c r="E586" s="6" t="s">
        <v>1148</v>
      </c>
      <c r="F586" s="16">
        <f>TRUNC(G586,2)</f>
        <v>5957.4</v>
      </c>
      <c r="G586" s="18">
        <v>5957.4013599999989</v>
      </c>
      <c r="H586" s="14">
        <v>0.75132616590044343</v>
      </c>
      <c r="I586" s="14">
        <f>TRUNC(H586*(1+$J$2),2)</f>
        <v>0.91</v>
      </c>
      <c r="J586" s="13">
        <f>TRUNC(I586*F586,2)</f>
        <v>5421.23</v>
      </c>
      <c r="K586" s="12"/>
    </row>
    <row r="587" spans="1:12">
      <c r="A587" s="6" t="s">
        <v>1128</v>
      </c>
      <c r="B587" s="6" t="s">
        <v>1155</v>
      </c>
      <c r="C587" s="6" t="s">
        <v>1154</v>
      </c>
      <c r="D587" s="17" t="s">
        <v>567</v>
      </c>
      <c r="E587" s="6" t="s">
        <v>1133</v>
      </c>
      <c r="F587" s="16">
        <f>TRUNC(G587,2)</f>
        <v>215.83</v>
      </c>
      <c r="G587" s="15">
        <v>215.83</v>
      </c>
      <c r="H587" s="14">
        <v>116.17</v>
      </c>
      <c r="I587" s="14">
        <f>TRUNC(H587*(1+$J$2),2)</f>
        <v>141.99</v>
      </c>
      <c r="J587" s="13">
        <f>TRUNC(I587*F587,2)</f>
        <v>30645.7</v>
      </c>
      <c r="K587" s="12"/>
    </row>
    <row r="588" spans="1:12" ht="15.75">
      <c r="A588" s="91" t="s">
        <v>1153</v>
      </c>
      <c r="B588" s="89"/>
      <c r="C588" s="89"/>
      <c r="D588" s="89"/>
      <c r="E588" s="89"/>
      <c r="F588" s="89"/>
      <c r="G588" s="89"/>
      <c r="H588" s="89"/>
      <c r="I588" s="89">
        <f>J8+J18+J28+J34+J48+J58+J62+J73+J92+J96+J120+J124+J128+J143+J223+J281+J291+J321+J396+J408+J418+J443+J455+J540+J542+J545+J582+J527</f>
        <v>18050000.000000007</v>
      </c>
      <c r="J588" s="90"/>
      <c r="L588" s="2"/>
    </row>
    <row r="590" spans="1:12" ht="36" customHeight="1"/>
    <row r="591" spans="1:12">
      <c r="A591" s="84" t="s">
        <v>1152</v>
      </c>
      <c r="B591" s="84"/>
      <c r="C591" s="84"/>
      <c r="D591" s="84"/>
      <c r="E591" s="84"/>
      <c r="F591" s="84"/>
      <c r="G591" s="84"/>
      <c r="H591" s="84"/>
      <c r="I591" s="84"/>
      <c r="J591" s="84"/>
      <c r="K591" s="10"/>
      <c r="L591" s="10"/>
    </row>
    <row r="592" spans="1:12">
      <c r="A592" s="85" t="s">
        <v>1151</v>
      </c>
      <c r="B592" s="85"/>
      <c r="C592" s="85"/>
      <c r="D592" s="85"/>
      <c r="E592" s="85"/>
      <c r="F592" s="85"/>
      <c r="G592" s="85"/>
      <c r="H592" s="85"/>
      <c r="I592" s="85"/>
      <c r="J592" s="85"/>
      <c r="K592" s="11"/>
      <c r="L592" s="11"/>
    </row>
    <row r="593" spans="1:12">
      <c r="A593" s="84" t="s">
        <v>1150</v>
      </c>
      <c r="B593" s="84"/>
      <c r="C593" s="84"/>
      <c r="D593" s="84"/>
      <c r="E593" s="84"/>
      <c r="F593" s="84"/>
      <c r="G593" s="84"/>
      <c r="H593" s="84"/>
      <c r="I593" s="84"/>
      <c r="J593" s="84"/>
      <c r="K593" s="10"/>
      <c r="L593" s="10"/>
    </row>
    <row r="594" spans="1:12">
      <c r="A594" s="84" t="s">
        <v>1149</v>
      </c>
      <c r="B594" s="84"/>
      <c r="C594" s="84"/>
      <c r="D594" s="84"/>
      <c r="E594" s="84"/>
      <c r="F594" s="84"/>
      <c r="G594" s="84"/>
      <c r="H594" s="84"/>
      <c r="I594" s="84"/>
      <c r="J594" s="84"/>
      <c r="K594" s="10"/>
      <c r="L594" s="10"/>
    </row>
  </sheetData>
  <sheetProtection formatCells="0" formatColumns="0" formatRows="0" insertColumns="0" insertRows="0" insertHyperlinks="0" deleteColumns="0" deleteRows="0" sort="0" autoFilter="0" pivotTables="0"/>
  <autoFilter ref="A7:J588"/>
  <mergeCells count="8">
    <mergeCell ref="A5:F5"/>
    <mergeCell ref="A591:J591"/>
    <mergeCell ref="A592:J592"/>
    <mergeCell ref="A593:J593"/>
    <mergeCell ref="A594:J594"/>
    <mergeCell ref="A6:J6"/>
    <mergeCell ref="I588:J588"/>
    <mergeCell ref="A588:H588"/>
  </mergeCells>
  <conditionalFormatting sqref="B322:B395">
    <cfRule type="duplicateValues" dxfId="0" priority="1"/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10" orientation="landscape" r:id="rId1"/>
  <rowBreaks count="9" manualBreakCount="9">
    <brk id="27" max="9" man="1"/>
    <brk id="131" max="9" man="1"/>
    <brk id="145" max="9" man="1"/>
    <brk id="170" max="9" man="1"/>
    <brk id="183" max="9" man="1"/>
    <brk id="222" max="9" man="1"/>
    <brk id="244" max="9" man="1"/>
    <brk id="512" max="9" man="1"/>
    <brk id="5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</dc:creator>
  <cp:lastModifiedBy>Maraporacayama Cardoso Reis</cp:lastModifiedBy>
  <cp:lastPrinted>2024-03-06T20:15:01Z</cp:lastPrinted>
  <dcterms:created xsi:type="dcterms:W3CDTF">2014-04-27T13:35:09Z</dcterms:created>
  <dcterms:modified xsi:type="dcterms:W3CDTF">2024-11-13T18:07:14Z</dcterms:modified>
</cp:coreProperties>
</file>